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30" yWindow="255" windowWidth="15450" windowHeight="10320" tabRatio="691"/>
  </bookViews>
  <sheets>
    <sheet name="Планирование доходов" sheetId="3" r:id="rId1"/>
  </sheets>
  <definedNames>
    <definedName name="_xlnm._FilterDatabase" localSheetId="0" hidden="1">'Планирование доходов'!$A$3:$F$501</definedName>
    <definedName name="APPT" localSheetId="0">'Планирование доходов'!#REF!</definedName>
    <definedName name="FIO" localSheetId="0">'Планирование доходов'!$G$11</definedName>
    <definedName name="SIGN" localSheetId="0">'Планирование доходов'!$A$11:$I$12</definedName>
    <definedName name="_xlnm.Print_Titles" localSheetId="0">'Планирование доходов'!$3:$4</definedName>
    <definedName name="_xlnm.Print_Area" localSheetId="0">'Планирование доходов'!$A$1:$F$501</definedName>
  </definedNames>
  <calcPr calcId="125725"/>
</workbook>
</file>

<file path=xl/calcChain.xml><?xml version="1.0" encoding="utf-8"?>
<calcChain xmlns="http://schemas.openxmlformats.org/spreadsheetml/2006/main">
  <c r="E451" i="3"/>
  <c r="F451"/>
  <c r="D451"/>
  <c r="D236"/>
  <c r="D229"/>
  <c r="D388"/>
  <c r="E229"/>
  <c r="F229"/>
  <c r="E236"/>
  <c r="F236"/>
  <c r="E388"/>
  <c r="F388"/>
  <c r="E231"/>
  <c r="E230" s="1"/>
  <c r="F231"/>
  <c r="F230" s="1"/>
  <c r="D231"/>
  <c r="D230" s="1"/>
  <c r="F228" l="1"/>
  <c r="F227" s="1"/>
  <c r="E228"/>
  <c r="E227" s="1"/>
  <c r="D228"/>
  <c r="D227" s="1"/>
  <c r="D9" l="1"/>
  <c r="D8" s="1"/>
  <c r="D7" s="1"/>
  <c r="E150"/>
  <c r="F150"/>
  <c r="D150"/>
  <c r="E154"/>
  <c r="F154"/>
  <c r="D154"/>
  <c r="F194"/>
  <c r="E194"/>
  <c r="D194"/>
  <c r="E187"/>
  <c r="F187"/>
  <c r="D187"/>
  <c r="E168"/>
  <c r="F168"/>
  <c r="D168"/>
  <c r="D165"/>
  <c r="E201"/>
  <c r="F201"/>
  <c r="D201"/>
  <c r="E196"/>
  <c r="F196"/>
  <c r="D196"/>
  <c r="E192"/>
  <c r="F192"/>
  <c r="D192"/>
  <c r="F185"/>
  <c r="E185"/>
  <c r="D185"/>
  <c r="E183"/>
  <c r="F183"/>
  <c r="D183"/>
  <c r="E176"/>
  <c r="F176"/>
  <c r="D176"/>
  <c r="F172"/>
  <c r="E172"/>
  <c r="D172"/>
  <c r="E165"/>
  <c r="F165"/>
  <c r="E162"/>
  <c r="F162"/>
  <c r="D162"/>
  <c r="D179"/>
  <c r="E204"/>
  <c r="F204"/>
  <c r="D204"/>
  <c r="E211"/>
  <c r="E210" s="1"/>
  <c r="F211"/>
  <c r="F210" s="1"/>
  <c r="D211"/>
  <c r="D210" s="1"/>
  <c r="F215"/>
  <c r="E215"/>
  <c r="D215"/>
  <c r="E217"/>
  <c r="F217"/>
  <c r="D217"/>
  <c r="E221"/>
  <c r="F221"/>
  <c r="D221"/>
  <c r="E174"/>
  <c r="F174"/>
  <c r="D174"/>
  <c r="E213"/>
  <c r="F213"/>
  <c r="D213"/>
  <c r="F208"/>
  <c r="E208"/>
  <c r="D208"/>
  <c r="E206"/>
  <c r="F206"/>
  <c r="D206"/>
  <c r="E179"/>
  <c r="F179"/>
  <c r="E161" l="1"/>
  <c r="E160" s="1"/>
  <c r="F161"/>
  <c r="F160" s="1"/>
  <c r="D161"/>
  <c r="D160" s="1"/>
  <c r="E224"/>
  <c r="F224"/>
  <c r="D224"/>
  <c r="E139"/>
  <c r="F139"/>
  <c r="D139"/>
  <c r="E134"/>
  <c r="F134"/>
  <c r="D134"/>
  <c r="E132"/>
  <c r="F132"/>
  <c r="D132"/>
  <c r="E102"/>
  <c r="F102"/>
  <c r="D102"/>
  <c r="E95"/>
  <c r="F95"/>
  <c r="D95"/>
  <c r="E62"/>
  <c r="F62"/>
  <c r="E72"/>
  <c r="F72"/>
  <c r="D72"/>
  <c r="D62"/>
  <c r="E36" l="1"/>
  <c r="F36"/>
  <c r="D36"/>
  <c r="E33"/>
  <c r="F33"/>
  <c r="D33"/>
  <c r="E27" l="1"/>
  <c r="F27"/>
  <c r="D27"/>
  <c r="E30"/>
  <c r="F30"/>
  <c r="D30"/>
  <c r="E20"/>
  <c r="F20"/>
  <c r="D20"/>
  <c r="D17" l="1"/>
  <c r="E17"/>
  <c r="F17"/>
  <c r="E118"/>
  <c r="E128"/>
  <c r="F128"/>
  <c r="D128"/>
  <c r="E68"/>
  <c r="F68"/>
  <c r="D68"/>
  <c r="E92"/>
  <c r="E91" s="1"/>
  <c r="F92"/>
  <c r="F91" s="1"/>
  <c r="D92"/>
  <c r="D91" s="1"/>
  <c r="D120" l="1"/>
  <c r="E120"/>
  <c r="F120"/>
  <c r="D70"/>
  <c r="E70"/>
  <c r="F70"/>
  <c r="E130"/>
  <c r="F130"/>
  <c r="D130"/>
  <c r="E123"/>
  <c r="F123"/>
  <c r="D123"/>
  <c r="D100"/>
  <c r="E100"/>
  <c r="F100"/>
  <c r="E82"/>
  <c r="F82"/>
  <c r="D82"/>
  <c r="D47" l="1"/>
  <c r="D85" l="1"/>
  <c r="E115"/>
  <c r="F115"/>
  <c r="D115"/>
  <c r="F118"/>
  <c r="D118"/>
  <c r="E127"/>
  <c r="F127"/>
  <c r="D127"/>
  <c r="E158"/>
  <c r="E157" s="1"/>
  <c r="F158"/>
  <c r="F157" s="1"/>
  <c r="D158"/>
  <c r="D157" s="1"/>
  <c r="E85"/>
  <c r="F85"/>
  <c r="E114" l="1"/>
  <c r="D114"/>
  <c r="F114"/>
  <c r="E58"/>
  <c r="F58"/>
  <c r="D58"/>
  <c r="E55"/>
  <c r="F55"/>
  <c r="D55"/>
  <c r="E50"/>
  <c r="F50"/>
  <c r="D50"/>
  <c r="E47"/>
  <c r="F47"/>
  <c r="E44"/>
  <c r="F44"/>
  <c r="D44"/>
  <c r="E42"/>
  <c r="F42"/>
  <c r="D42"/>
  <c r="E16"/>
  <c r="F16"/>
  <c r="D16"/>
  <c r="E11"/>
  <c r="F11"/>
  <c r="D11"/>
  <c r="E8"/>
  <c r="E7" s="1"/>
  <c r="F8"/>
  <c r="F7" s="1"/>
  <c r="E153"/>
  <c r="F153"/>
  <c r="D153"/>
  <c r="E149"/>
  <c r="E138"/>
  <c r="E126" s="1"/>
  <c r="F138"/>
  <c r="F126" s="1"/>
  <c r="E122"/>
  <c r="F122"/>
  <c r="D122"/>
  <c r="E111"/>
  <c r="E110" s="1"/>
  <c r="F111"/>
  <c r="F110" s="1"/>
  <c r="D111"/>
  <c r="D110" s="1"/>
  <c r="E108"/>
  <c r="E99" s="1"/>
  <c r="F108"/>
  <c r="F99" s="1"/>
  <c r="D108"/>
  <c r="D99" s="1"/>
  <c r="E223"/>
  <c r="F223"/>
  <c r="D223"/>
  <c r="E76"/>
  <c r="E67" s="1"/>
  <c r="F76"/>
  <c r="F67" s="1"/>
  <c r="D76"/>
  <c r="D67" l="1"/>
  <c r="D61" s="1"/>
  <c r="D113"/>
  <c r="E113"/>
  <c r="F113"/>
  <c r="D41"/>
  <c r="D40" s="1"/>
  <c r="D138"/>
  <c r="D126" s="1"/>
  <c r="F94"/>
  <c r="F41"/>
  <c r="F40" s="1"/>
  <c r="E94"/>
  <c r="E61"/>
  <c r="F61"/>
  <c r="D94"/>
  <c r="E41"/>
  <c r="E40" s="1"/>
  <c r="F149"/>
  <c r="F148" s="1"/>
  <c r="D149"/>
  <c r="D148" s="1"/>
  <c r="F46"/>
  <c r="E148"/>
  <c r="E54"/>
  <c r="F54"/>
  <c r="E6"/>
  <c r="E46"/>
  <c r="D54"/>
  <c r="D46"/>
  <c r="F6"/>
  <c r="D6"/>
  <c r="F5" l="1"/>
  <c r="F501" s="1"/>
  <c r="D5"/>
  <c r="D501" s="1"/>
  <c r="E5"/>
  <c r="E501" s="1"/>
</calcChain>
</file>

<file path=xl/sharedStrings.xml><?xml version="1.0" encoding="utf-8"?>
<sst xmlns="http://schemas.openxmlformats.org/spreadsheetml/2006/main" count="1234" uniqueCount="900">
  <si>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</si>
  <si>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</si>
  <si>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</si>
  <si>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</si>
  <si>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</si>
  <si>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</si>
  <si>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</si>
  <si>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</si>
  <si>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</si>
  <si>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Акцизы на пиво, производимое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</si>
  <si>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</si>
  <si>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на средние дистилляты, производимые на территории Российской Федерации</t>
  </si>
  <si>
    <t>Налоги на совокупный доход</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</si>
  <si>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</si>
  <si>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</si>
  <si>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</si>
  <si>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</si>
  <si>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</si>
  <si>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</si>
  <si>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</si>
  <si>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</si>
  <si>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</si>
  <si>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</si>
  <si>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</si>
  <si>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</si>
  <si>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прочих полезных ископаемых (за исключением полезных ископаемых в виде природных алмазов)</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</si>
  <si>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</si>
  <si>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</si>
  <si>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Сбор за пользование объектами водных биологических ресурсов (по внутренним водным объектам)</t>
  </si>
  <si>
    <t>Государственная пошлина</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</si>
  <si>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</si>
  <si>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</si>
  <si>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</si>
  <si>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</si>
  <si>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</si>
  <si>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</si>
  <si>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</si>
  <si>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</si>
  <si>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</si>
  <si>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</si>
  <si>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</si>
  <si>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</si>
  <si>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</si>
  <si>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</si>
  <si>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</si>
  <si>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</si>
  <si>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</si>
  <si>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</si>
  <si>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</si>
  <si>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Задолженность и перерасчёты по отменённым налогам, сборам и иным обязательным платежам</t>
  </si>
  <si>
    <t>Налог с продаж</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</si>
  <si>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</si>
  <si>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</si>
  <si>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</si>
  <si>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</si>
  <si>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</si>
  <si>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</si>
  <si>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</si>
  <si>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</si>
  <si>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</si>
  <si>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Платежи при пользовании природными ресурсами</t>
  </si>
  <si>
    <t>Платежи при пользовании недрами</t>
  </si>
  <si>
    <t>Регулярные платежи за пользование недрами при пользовании недрами на территории Российской Федерации</t>
  </si>
  <si>
    <t>Сборы за участие в конкурсе (аукционе) на право пользования участками недр</t>
  </si>
  <si>
    <t>Сборы за участие в конкурсе (аукционе) на право пользования участками недр местного значения</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</si>
  <si>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</si>
  <si>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</si>
  <si>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</si>
  <si>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</si>
  <si>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</si>
  <si>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</si>
  <si>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</si>
  <si>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</si>
  <si>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</si>
  <si>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Прочие доходы от компенсации затрат государства</t>
  </si>
  <si>
    <t>Прочие доходы от компенсации затрат бюджетов субъектов Российской Федерации</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</si>
  <si>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</si>
  <si>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</si>
  <si>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</si>
  <si>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</si>
  <si>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</si>
  <si>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Штрафы, санкции, возмещение ущерба</t>
  </si>
  <si>
    <t>Прочие неналоговые доходы</t>
  </si>
  <si>
    <t>Прочие неналоговые доходы бюджетов субъектов Российской Федерации</t>
  </si>
  <si>
    <t>000 1 00 00000 00 0000 000</t>
  </si>
  <si>
    <t>000 1 01 00000 00 0000 000</t>
  </si>
  <si>
    <t>000 1 01 01000 00 0000 110</t>
  </si>
  <si>
    <t>000 1 01 01010 00 0000 110</t>
  </si>
  <si>
    <t>182 1 01 01012 02 0000 110</t>
  </si>
  <si>
    <t>182 1 01 01014 02 0000 110</t>
  </si>
  <si>
    <t>000 1 01 02000 01 0000 110</t>
  </si>
  <si>
    <t>182 1 01 02010 01 0000 110</t>
  </si>
  <si>
    <t>182 1 01 02020 01 0000 110</t>
  </si>
  <si>
    <t>182 1 01 02040 01 0000 110</t>
  </si>
  <si>
    <t>182 1 01 02030 01 0000 110</t>
  </si>
  <si>
    <t>000 1 03 02000 01 0000 110</t>
  </si>
  <si>
    <t>000 1 03 00000 00 0000 110</t>
  </si>
  <si>
    <t>182 1 03 02100 01 0000 110</t>
  </si>
  <si>
    <t>182 1 03 02330 01 0000 110</t>
  </si>
  <si>
    <t>000 1 05 00000 00 0000 000</t>
  </si>
  <si>
    <t>000 1 05 01010 01 0000 110</t>
  </si>
  <si>
    <t>000 1 05 01000 00 0000 110</t>
  </si>
  <si>
    <t>182 1 05 01011 01 0000 110</t>
  </si>
  <si>
    <t>000 1 05 01020 01 0000 110</t>
  </si>
  <si>
    <t>182 1 05 01021 01 0000 110</t>
  </si>
  <si>
    <t>000 1 06 00000 00 0000 000</t>
  </si>
  <si>
    <t>000 1 06 02000 02 0000 110</t>
  </si>
  <si>
    <t>182 1 06 02010 02 0000 110</t>
  </si>
  <si>
    <t>182 1 06 02020 02 0000 110</t>
  </si>
  <si>
    <t>000 1 06 04000 02 0000 110</t>
  </si>
  <si>
    <t>182 1 06 04011 02 0000 110</t>
  </si>
  <si>
    <t>182 1 06 04012 02 0000 110</t>
  </si>
  <si>
    <t>182 1 06 05000 02 0000 110</t>
  </si>
  <si>
    <t>000 1 07 00000 00 0000 000</t>
  </si>
  <si>
    <t>000 1 07 01000 01 0000 110</t>
  </si>
  <si>
    <t>182 1 07 01020 01 0000 110</t>
  </si>
  <si>
    <t>182 1 07 01030 01 0000 110</t>
  </si>
  <si>
    <t>000 1 07 04000 01 0000 110</t>
  </si>
  <si>
    <t>182 1 07 04010 01 0000 110</t>
  </si>
  <si>
    <t>182 1 07 04030 01 0000 110</t>
  </si>
  <si>
    <t>000 1 08 00000 00 0000 000</t>
  </si>
  <si>
    <t>000 1 08 06000 01 0000 110</t>
  </si>
  <si>
    <t>000 1 08 07000 01 0000 110</t>
  </si>
  <si>
    <t>000 1 08 07020 01 0000 110</t>
  </si>
  <si>
    <t>000 1 08 07080 01 0000 110</t>
  </si>
  <si>
    <t>000 1 08 07100 01 0000 110</t>
  </si>
  <si>
    <t>000 1 08 07140 01 0000 110</t>
  </si>
  <si>
    <t>000 1 08 07170 01 0000 110</t>
  </si>
  <si>
    <t>000 1 09 00000 00 0000 000</t>
  </si>
  <si>
    <t>000 1 09 06000 02 0000 110</t>
  </si>
  <si>
    <t>182 1 09 06010 02 0000 110</t>
  </si>
  <si>
    <t>000 1 11 00000 00 0000 000</t>
  </si>
  <si>
    <t>000 1 11 01000 00 0000 120</t>
  </si>
  <si>
    <t>000 1 11 05000 00 0000 120</t>
  </si>
  <si>
    <t>000 1 11 05020 00 0000 120</t>
  </si>
  <si>
    <t>000 1 11 05030 00 0000 120</t>
  </si>
  <si>
    <t>292 1 17 05020 02 0000 180</t>
  </si>
  <si>
    <t>000 1 17 05000 00 0000 180</t>
  </si>
  <si>
    <t>000 1 11 05070 00 0000 120</t>
  </si>
  <si>
    <t>000 1 12 00000 00 0000 000</t>
  </si>
  <si>
    <t>000 1 12 02000 00 0000 120</t>
  </si>
  <si>
    <t>000 1 12 02010 01 0000 120</t>
  </si>
  <si>
    <t>182 1 12 02030 01 0000 120</t>
  </si>
  <si>
    <t>000 1 12 02050 01 0000 120</t>
  </si>
  <si>
    <t>000 1 12 02100 00 0000 120</t>
  </si>
  <si>
    <t>000 1 12 04000 00 0000 120</t>
  </si>
  <si>
    <t>000 1 12 04010 00 0000 120</t>
  </si>
  <si>
    <t>000 1 13 00000 00 0000 000</t>
  </si>
  <si>
    <t>000 1 13 01000 00 0000 130</t>
  </si>
  <si>
    <t>000 1 13 01990 00 0000 130</t>
  </si>
  <si>
    <t>000 1 13 02000 00 0000 130</t>
  </si>
  <si>
    <t>000 1 13 02990 00 0000 130</t>
  </si>
  <si>
    <t>000 1 14 00000 00 0000 000</t>
  </si>
  <si>
    <t>000 1 14 02000 00 0000 000</t>
  </si>
  <si>
    <t>000 1 14 06000 00 0000 430</t>
  </si>
  <si>
    <t>000 1 14 06020 00 0000 430</t>
  </si>
  <si>
    <t>000 1 15 00000 00 0000 000</t>
  </si>
  <si>
    <t>000 1 15 02000 00 0000 140</t>
  </si>
  <si>
    <t>000 1 16 00000 00 0000 000</t>
  </si>
  <si>
    <t>000 1 17 00000 00 0000 000</t>
  </si>
  <si>
    <t>Показатели прогноза доходов бюджета</t>
  </si>
  <si>
    <t>Главные администраторы доходов бюджета</t>
  </si>
  <si>
    <t>Управление федеральной налоговой службы по Ульяновской области</t>
  </si>
  <si>
    <t>Управление Федерального казначейства по Ульяновской области</t>
  </si>
  <si>
    <t>188 1 08 06000 01 8003 110</t>
  </si>
  <si>
    <t>Управление Министерства внутренних дел Российской Федерации по Ульяновской области</t>
  </si>
  <si>
    <t>188 1 08 06000 01 8005 110</t>
  </si>
  <si>
    <t>188 1 08 07100 01 8034 110</t>
  </si>
  <si>
    <t>188 1 08 07100 01 8035 110</t>
  </si>
  <si>
    <t>318 1 08 07120 01 0000 110</t>
  </si>
  <si>
    <t>Управление Министерства юстиции Российской Федерации по Ульяновской области</t>
  </si>
  <si>
    <t>321 1 08 07020 01 8000 110</t>
  </si>
  <si>
    <t>Управление Федеральной службы государственной регистрации, кадастра и картографии по Ульяновской области</t>
  </si>
  <si>
    <t>Министерство образования и науки Ульяновской области</t>
  </si>
  <si>
    <t>318 1 08 07110 01 0000 110</t>
  </si>
  <si>
    <t>096 1 08 07130 01 0000 110</t>
  </si>
  <si>
    <t xml:space="preserve">Управление Федеральной службы по надзору в сфере связи, информационных технологий и массовых коммуникаций по Ульяновской области </t>
  </si>
  <si>
    <t>233 1 08 07172 01 0000 110</t>
  </si>
  <si>
    <t>273 1 08 07380 01 0000 110</t>
  </si>
  <si>
    <t>273 1 08 07390 01 0000 110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</si>
  <si>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</si>
  <si>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</si>
  <si>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182 1 08 07010 01 8000 110</t>
  </si>
  <si>
    <t>188 1 08 07141 01 8000 110</t>
  </si>
  <si>
    <t>233 1 08 07142 01 0000 110</t>
  </si>
  <si>
    <t>Министерство промышленности, строительства, жилищно-коммунального комплекса и транспорта Ульяновской области</t>
  </si>
  <si>
    <t>233 1 08 07400 01 0000 110</t>
  </si>
  <si>
    <t>Плата за предоставление сведений из Единого государственного реестра недвижимости (при обращении через многофункциональные центры)</t>
  </si>
  <si>
    <t>Плата за предоставление сведений из Единого государственного реестра недвижимости</t>
  </si>
  <si>
    <t>321 1 13 01031 01 8000 130</t>
  </si>
  <si>
    <t>000 1 13 01031 01 0000 130</t>
  </si>
  <si>
    <t>233 1 15 02020 02 0000 140</t>
  </si>
  <si>
    <t>Правительство Ульяновской области</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</si>
  <si>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</si>
  <si>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2021</t>
  </si>
  <si>
    <t>000 1 03 02140 01 0000 110</t>
  </si>
  <si>
    <t>100 1 03 02142 01 0000 110</t>
  </si>
  <si>
    <t>100 1 03 02141 01 0000 110</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</si>
  <si>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</si>
  <si>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</si>
  <si>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Налог, взимаемый в связи с применением упрощённой системы налогообложения</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</si>
  <si>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</si>
  <si>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</si>
  <si>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</si>
  <si>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</si>
  <si>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Прочие налоги и сборы (по отменённым налогам и сборам субъектов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</si>
  <si>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казённых)</t>
  </si>
  <si>
    <t>182 1 13 01020 01 8000 130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</si>
  <si>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</si>
  <si>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казённых)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</si>
  <si>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</si>
  <si>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казённых),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</si>
  <si>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казённых), в части реализации основных средств по указанному имуществу</t>
  </si>
  <si>
    <t>Платежи, взимаемые государственными органами (организациями) субъектов Российской Федерации за выполнение определённых функций</t>
  </si>
  <si>
    <t>Платежи, взимаемые государственными и муниципальными органами (организациями) за выполнение определённых функций</t>
  </si>
  <si>
    <t>Министерство природы и цикличной экономики Ульяновской области</t>
  </si>
  <si>
    <t>288 1 12 02012 01 0000 120</t>
  </si>
  <si>
    <t>288 1 12 04014 02 0000 120</t>
  </si>
  <si>
    <t>288 1 12 04015 02 0000 120</t>
  </si>
  <si>
    <t>288 1 12 02052 01 0000 120</t>
  </si>
  <si>
    <t>288 1 12 02102 02 0000 120</t>
  </si>
  <si>
    <t>182 1 03 02120 01 0000 110</t>
  </si>
  <si>
    <t>Акцизы на сидр, пуаре, медовуху, производимые на территории Российской Федерации</t>
  </si>
  <si>
    <t>2022</t>
  </si>
  <si>
    <t>2023</t>
  </si>
  <si>
    <t>100 1 03 02143 01 0000 110</t>
  </si>
  <si>
    <t>000 1 03 02230 01 0000 110</t>
  </si>
  <si>
    <t>100 1 03 02231 01 0000 110</t>
  </si>
  <si>
    <t>100 1 03 02232 01 0000 110</t>
  </si>
  <si>
    <t>000 1 03 02240 01 0000 110</t>
  </si>
  <si>
    <t>100 1 03 02241 01 0000 110</t>
  </si>
  <si>
    <t>100 1 03 02242 01 0000 110</t>
  </si>
  <si>
    <t>000 1 03 02250 01 0000 110</t>
  </si>
  <si>
    <t>100 1 03 02251 01 0000 110</t>
  </si>
  <si>
    <t>100 1 03 02252 01 0000 110</t>
  </si>
  <si>
    <t>100 1 03 02262 01 0000 110</t>
  </si>
  <si>
    <t>100 1 03 02261 01 0000 110</t>
  </si>
  <si>
    <t>000 1 03 02260 01 0000 110</t>
  </si>
  <si>
    <t>100 1 03 02210 01 0000 110</t>
  </si>
  <si>
    <t>100 1 03 02220 01 0000 110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</si>
  <si>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</si>
  <si>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</si>
  <si>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</si>
  <si>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</si>
  <si>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188 1 08 06000 01 8004 110</t>
  </si>
  <si>
    <t>188 1 08 06000 01 8006 110</t>
  </si>
  <si>
    <t>Министерство агропромышленного комплекса и развития сельских территорий Ульяновской области</t>
  </si>
  <si>
    <t>287 1 08 07082 01 0000 110</t>
  </si>
  <si>
    <t>288 1 08 07082 01 0000 110</t>
  </si>
  <si>
    <t>273 1 08 07082 01 0000 110</t>
  </si>
  <si>
    <t>Министерство просвещения и воспитания Ульяновской области</t>
  </si>
  <si>
    <t>182 1 08 07310 01 0000 110</t>
  </si>
  <si>
    <t>Государственная пошлина за повторную выдачу свидетельства о постановке на учет в налоговом органе</t>
  </si>
  <si>
    <t>233 1 11 01020 02 0000 120</t>
  </si>
  <si>
    <t>Министерство промышленности и транспорта Ульяновской области</t>
  </si>
  <si>
    <t>287 1 11 01020 02 0000 120</t>
  </si>
  <si>
    <t>241 1 11 01020 02 0000 120</t>
  </si>
  <si>
    <t>Министерство цифровой экономики и конкуренции Ульяновской области</t>
  </si>
  <si>
    <t>220 1 11 05022 02 0000 120</t>
  </si>
  <si>
    <t>Министерство строительства и архитектуры Ульяновской области</t>
  </si>
  <si>
    <t>288 1 11 05032 02 0000 120</t>
  </si>
  <si>
    <t>241 1 11 05032 02 0000 120</t>
  </si>
  <si>
    <t>261 1 11 05032 02 0000 120</t>
  </si>
  <si>
    <t>Министерство здравоохранения Ульяновской области</t>
  </si>
  <si>
    <t>264 1 11 05032 02 0000 120</t>
  </si>
  <si>
    <t>Министерство семейной, демографической политики и социального благополучия Ульяновской области</t>
  </si>
  <si>
    <t>255 1 11 05032 02 0000 120</t>
  </si>
  <si>
    <t>Министерство искусства и культурной политики Ульяновской области</t>
  </si>
  <si>
    <t>241 1 11 05072 02 0000 120</t>
  </si>
  <si>
    <t>000 1 11 053000 00 0000 120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</si>
  <si>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</si>
  <si>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</si>
  <si>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в отношении земельных участков после разграничения государственной собственности на землю</t>
  </si>
  <si>
    <t>233 1 11 05322 02 0000 120</t>
  </si>
  <si>
    <t>000 1 13 01400 01 0000 130</t>
  </si>
  <si>
    <t>288 1 13 01410 01 0000 130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</si>
  <si>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</si>
  <si>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казёнными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</si>
  <si>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273 1 13 01992 02 0000 130</t>
  </si>
  <si>
    <t>261 1 13 01992 02 0000 130</t>
  </si>
  <si>
    <t>203 1 13 01992 02 0000 130</t>
  </si>
  <si>
    <t>203 1 13 02992 02 0000 130</t>
  </si>
  <si>
    <t>292 1 13 02992 02 0000 130</t>
  </si>
  <si>
    <t>Министерство финансов Ульяновской области</t>
  </si>
  <si>
    <t>233 1 13 02992 02 0000 130</t>
  </si>
  <si>
    <t>264 1 13 02992 02 0000 130</t>
  </si>
  <si>
    <t>Министерство семейной, демографической политики  и социального благополучия Ульяновской области</t>
  </si>
  <si>
    <t>287 1 13 02992 02 0000 130</t>
  </si>
  <si>
    <t>241 1 13 02992 02 0000 130</t>
  </si>
  <si>
    <t>440 1 13 02992 02 0000 130</t>
  </si>
  <si>
    <t>261 1 13 02992 02 0000 130</t>
  </si>
  <si>
    <t>233 1 17 05020 02 0000 180</t>
  </si>
  <si>
    <t xml:space="preserve"> Министерство промышленности и транспорта Ульяновской области</t>
  </si>
  <si>
    <t>Административные штрафы, установленные Кодексом Российской Федерации об административных правонарушениях</t>
  </si>
  <si>
    <t>000 1 16 01000 01 0000 140</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</si>
  <si>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</si>
  <si>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</si>
  <si>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203 1 16 01053 01 0000 140</t>
  </si>
  <si>
    <t>000 1 16 01060 01 0000 140</t>
  </si>
  <si>
    <t>203 1 16 01063 01 0000 140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</si>
  <si>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</si>
  <si>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</si>
  <si>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</si>
  <si>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</si>
  <si>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203 1 16 01072 01 0000 140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</si>
  <si>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</si>
  <si>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</si>
  <si>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203 1 16 01073 01 0000 140</t>
  </si>
  <si>
    <t>203 1 16 01113 01 0000 140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</si>
  <si>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</si>
  <si>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</si>
  <si>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</si>
  <si>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</si>
  <si>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</si>
  <si>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</si>
  <si>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203 1 16 01123 01 0000 140</t>
  </si>
  <si>
    <t>000 1 16 01190 01 0000 140</t>
  </si>
  <si>
    <t>203 1 16 01193 01 0000 140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</si>
  <si>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</si>
  <si>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</si>
  <si>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257 1 16 01193 01 0000 140</t>
  </si>
  <si>
    <t>Агентство по регулированию цен и тарифов Ульяновской области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</si>
  <si>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</si>
  <si>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203 1 16 01192 01 0000 140</t>
  </si>
  <si>
    <t>203 1 16 01203 01 0000 140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</si>
  <si>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</si>
  <si>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</si>
  <si>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</si>
  <si>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</si>
  <si>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t>
  </si>
  <si>
    <t>203 1 16 01152 01 0000 140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</si>
  <si>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</si>
  <si>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203 1 16 01156 01 0000 140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</si>
  <si>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</si>
  <si>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188 1 16 01121 01 0000 140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</si>
  <si>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</si>
  <si>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188 1 16 01123 01 0000 140</t>
  </si>
  <si>
    <t>440 1 16 01152 01 0000 140</t>
  </si>
  <si>
    <t>Счётная палата Ульяновской области</t>
  </si>
  <si>
    <t>000 1 16 02000 01 0000 140</t>
  </si>
  <si>
    <t>203 1 16 02010 02 0000 140</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</si>
  <si>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</si>
  <si>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</si>
  <si>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000 1 16 10020 01 0000 140</t>
  </si>
  <si>
    <t>000 1 16 10000 01 0000 140</t>
  </si>
  <si>
    <t>261 1 16 10021 02 0000 140</t>
  </si>
  <si>
    <t>288 1 16 07030 02 0000 140</t>
  </si>
  <si>
    <t>000 1 16 07030 00 0000 140</t>
  </si>
  <si>
    <t>000 1 16 07090 00 0000 140</t>
  </si>
  <si>
    <t>233 1 16 07090 02 0000 140</t>
  </si>
  <si>
    <t>233 1 16 10057 02 0000 140</t>
  </si>
  <si>
    <t>000 1 16 10050 00 0000 140</t>
  </si>
  <si>
    <t>000 1 16 10120 00 0000 140</t>
  </si>
  <si>
    <t>000 1 16 01090 01 0000 140</t>
  </si>
  <si>
    <t>382 1 16 01092 01 0000 140</t>
  </si>
  <si>
    <t>Агентство регионального строительного надзора и государственной экспертизы Ульяновской области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</si>
  <si>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</si>
  <si>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</si>
  <si>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000 1 16 11060 01 0000 140</t>
  </si>
  <si>
    <t>233 1 16 11063 02 0000 140</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</si>
  <si>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</si>
  <si>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</si>
  <si>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УФНС России по Ульяновской области</t>
  </si>
  <si>
    <t>233 1 16 10122 01 0000 140</t>
  </si>
  <si>
    <t>292 1 16 10122 01 0000 140</t>
  </si>
  <si>
    <t>182 1 16 10122 01 0000 140</t>
  </si>
  <si>
    <t>000 1 16 10100 00 0000 140</t>
  </si>
  <si>
    <t>203 1 16 10100 02 0000 140</t>
  </si>
  <si>
    <t>Правительство  Ульяновской области</t>
  </si>
  <si>
    <t>239 1 16 01053 01 0000 140</t>
  </si>
  <si>
    <t>Агентство по обеспечению деятельности мировых судей Ульяновской области</t>
  </si>
  <si>
    <t>239 1 16 01063 01 0000 140</t>
  </si>
  <si>
    <t>239 1 16 01073 01 0000 140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</si>
  <si>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</si>
  <si>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239 1 16 01083 01 0000 140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</si>
  <si>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</si>
  <si>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</si>
  <si>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239 1 16 01113 01 0000 140</t>
  </si>
  <si>
    <t>000 1 16 01130 01 0000 140</t>
  </si>
  <si>
    <t>239 1 16 01133 01 0000 140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</si>
  <si>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</si>
  <si>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</si>
  <si>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239 1 16 01153 01 0000 140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</si>
  <si>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</si>
  <si>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000 1 16 01140 01 0000 140</t>
  </si>
  <si>
    <t>239 1 16 01143 01 0000 140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</si>
  <si>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</si>
  <si>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</si>
  <si>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</si>
  <si>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</si>
  <si>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239 1 16 01173 01 0000 140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</si>
  <si>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</si>
  <si>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239 1 16 01193 01 0000 140</t>
  </si>
  <si>
    <t>239 1 16 01203 01 0000 140</t>
  </si>
  <si>
    <t>000 1 16 01180 01 0000 140</t>
  </si>
  <si>
    <t>239 1 16 01183 01 0000 140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</si>
  <si>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</si>
  <si>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</si>
  <si>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241 1 14 02023 02 0000 410</t>
  </si>
  <si>
    <t>241 1 14 06022 02 0000 430</t>
  </si>
  <si>
    <t>Министерство цифровой экономикии и конкуренции Ульяновской области</t>
  </si>
  <si>
    <t>220 1 14 06022 02 0000 430</t>
  </si>
  <si>
    <t>241 1 14 02022 02 0000 410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</si>
  <si>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</si>
  <si>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статьёй 227 Налогового кодекса Российской Федерации</t>
  </si>
  <si>
    <t>Налог на доходы физических лиц с доходов, полученных физическими лицами в соответствии со статьёй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</si>
  <si>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статьёй 227.1 Налогового кодекса Российской Федерации</t>
  </si>
  <si>
    <t>Доходы от уплаты акцизов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произведённого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</si>
  <si>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Доходы от уплаты акцизов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произведённого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объёма производства и оборота этилового спирта, алкогольной и спиртосодержащей продукции)</t>
  </si>
  <si>
    <t>Доходы от уплаты акцизов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произведённого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</si>
  <si>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произведённого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</si>
  <si>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</si>
  <si>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</si>
  <si>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</si>
  <si>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</si>
  <si>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</si>
  <si>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</si>
  <si>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</si>
  <si>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</si>
  <si>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</si>
  <si>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</si>
  <si>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</si>
  <si>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Налог на добычу общераспространённых полезных ископаемых</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</si>
  <si>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</si>
  <si>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</si>
  <si>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Плата по соглашениям об установлении сервитута, заключённым органами исполнительной власти субъектов Российской Федерации, государственными предприятиями либо государственными или муниципальными учреждениями в отношении земельных участков в отношении земельных участков, находящихся в собственности субъектов Российской Федерации</t>
  </si>
  <si>
    <t>Разовые платежи за пользование недрами при наступлении определённых событий, оговорённых в лицензии, при пользовании недрами на территории Российской Федерации</t>
  </si>
  <si>
    <t>Разовые платежи за пользование недрами при наступлении определённых событий, оговорённых в лицензии, при пользовании недрами на территории Российской Федерации по участкам недр местного значения</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</si>
  <si>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</si>
  <si>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</si>
  <si>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</si>
  <si>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казённым учреждением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</si>
  <si>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казённым учреждением субъекта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</si>
  <si>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казённым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</si>
  <si>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казённым учреждением субъекта Российской Федерации</t>
  </si>
  <si>
    <t>Платежи в целях возмещения причинённого ущерба (убытков)</t>
  </si>
  <si>
    <t>Платежи по искам о возмещении ущерба, а также платежи, уплачиваемые при добровольном возмещении ущерба, причинённого имуществу, находящегося в собственности субъекта Российской Федерации (за исключением имущества, закреплённого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</si>
  <si>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</si>
  <si>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Платежи в целях возмещения убытков, причинённых уклонением от заключения государственного контракта</t>
  </si>
  <si>
    <t>Платежи в целях возмещения убытков, причинённых уклонением от заключения с государственным органом субъекта Российской Федерации (казённым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</si>
  <si>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налагаемые в возмещение ущерба, причинённого в результате незаконного или нецелевого использования бюджетных средств</t>
  </si>
  <si>
    <t>Денежные взыскания, налагаемые в возмещение ущерба, причинённого в результате незаконного или нецелевого использования бюджетных средств (в части бюджетов субъектов Российской Федерации)</t>
  </si>
  <si>
    <t>Доходы от денежных взысканий (штрафов), поступающие в счёт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</si>
  <si>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счёт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</si>
  <si>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тыс. руб.</t>
  </si>
  <si>
    <t>Реестр источников доходов областного бюджета Ульяновской области на 2021 год и на плановый период 2022 и 2023 годов</t>
  </si>
  <si>
    <t>Наименование
источника доходов бюджета</t>
  </si>
  <si>
    <t>Код (коды)
классификации доходов бюджета</t>
  </si>
  <si>
    <t>НАЛОГОВЫЕ И НЕНАЛОГОВЫЕ ДОХОДЫ</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</si>
  <si>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</si>
  <si>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</si>
  <si>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</si>
  <si>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</si>
  <si>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</si>
  <si>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</si>
  <si>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</si>
  <si>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</si>
  <si>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Дотации бюджетам субъектов Российской Федерации на выравнивание бюджетной обеспеченности</t>
  </si>
  <si>
    <t>000 2 02 15001 02 0000 150</t>
  </si>
  <si>
    <t>Субсидии бюджетам бюджетной системы Российской Федерации (межбюджетные субсидии)</t>
  </si>
  <si>
    <t>000 2 02 20000 00 0000 150</t>
  </si>
  <si>
    <t>Субсидии бюджетам на сокращение доли загрязненных сточных вод</t>
  </si>
  <si>
    <t>000 2 02 25013 00 0000 150</t>
  </si>
  <si>
    <t>Субсидии бюджетам субъектов Российской Федерации на сокращение доли загрязненных сточных вод</t>
  </si>
  <si>
    <t>000 2 02 25013 02 0000 150</t>
  </si>
  <si>
    <t>269 2 02 25013 02 0000 150</t>
  </si>
  <si>
    <t>Министерство энергетики, жилищно-коммунального комплекса и городской среды Ульяновской области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</si>
  <si>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</si>
  <si>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000 2 02 25082 02 0000 150</t>
  </si>
  <si>
    <t>220 2 02 25082 02 0000 150</t>
  </si>
  <si>
    <t>000 2 02 25084 02 0000 150</t>
  </si>
  <si>
    <t>264 2 02 25084 02 0000 150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</si>
  <si>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</si>
  <si>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</si>
  <si>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</si>
  <si>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</si>
  <si>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248 2 02 25086 02 0000 150</t>
  </si>
  <si>
    <t>Агентство по развитию человеческого потенциала и трудовых ресурсов Ульяновской области</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</si>
  <si>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</si>
  <si>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000 2 02 25114 00 0000 150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</si>
  <si>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</si>
  <si>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</si>
  <si>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261 2 02 25114 02 0000 150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</si>
  <si>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</si>
  <si>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000 2 02 25138 00 0000 150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</si>
  <si>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</si>
  <si>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000 2 02 25138 02 0000 150</t>
  </si>
  <si>
    <t>261 2 02 25138 02 0000 150</t>
  </si>
  <si>
    <t>Министерство физической культуры и спорта Ульяновской области</t>
  </si>
  <si>
    <t>Субсидии бюджетам на развитие паллиативной медицинской помощи</t>
  </si>
  <si>
    <t>000 2 02 25201 00 0000 150</t>
  </si>
  <si>
    <t>Субсидии бюджетам субъектов Российской Федерации на развитие паллиативной медицинской помощи</t>
  </si>
  <si>
    <t>000 2 02 25201 02 0000 150</t>
  </si>
  <si>
    <t>261 2 02 25201 02 0000 150</t>
  </si>
  <si>
    <t>Субсидии бюджетам на реализацию мероприятий по предупреждению и борьбе с социально значимыми инфекционными заболеваниями</t>
  </si>
  <si>
    <t>000 2 02 25202 00 0000 150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</si>
  <si>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</si>
  <si>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000 2 02 25202 02 0000 150</t>
  </si>
  <si>
    <t>261 2 02 25202 02 0000 150</t>
  </si>
  <si>
    <t>Субсидии бюджетам на оснащение объектов спортивной инфраструктуры спортивно-технологическим оборудованием</t>
  </si>
  <si>
    <t>000 2 02 25228 00 0000 150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</si>
  <si>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</si>
  <si>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000 2 02 25228 02 0000 150</t>
  </si>
  <si>
    <t>242 2 02 25228 02 0000 150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</si>
  <si>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</si>
  <si>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000 2 02 25229 00 0000 150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</si>
  <si>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</si>
  <si>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</si>
  <si>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242 2 02 25229 02 0000 150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</si>
  <si>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</si>
  <si>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273 2 02 25232 00 0000 150</t>
  </si>
  <si>
    <t>Субсидии бюджетам на строительство и реконструкцию (модернизацию) объектов питьевого водоснабжения</t>
  </si>
  <si>
    <t>000 2 02 25243 00 0000 150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</si>
  <si>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</si>
  <si>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</si>
  <si>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269 2 02 25243 02 0000 150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</si>
  <si>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</si>
  <si>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000 2 02 25402 02 0000 150</t>
  </si>
  <si>
    <t>261 2 02 25402 02 0000 150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</si>
  <si>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</si>
  <si>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000 2 02 25462 02 0000 150</t>
  </si>
  <si>
    <t>264 2 02 25462 02 0000 150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</si>
  <si>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</si>
  <si>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</si>
  <si>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</si>
  <si>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</si>
  <si>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255 2 02 25466 02 0000 150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</si>
  <si>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</si>
  <si>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</si>
  <si>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</si>
  <si>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000 2 02 25467 02 0000 150</t>
  </si>
  <si>
    <t>255 2 02 25467 02 0000 150</t>
  </si>
  <si>
    <t>Субсидии бюджетам на поддержку творческой деятельности и техническое оснащение детских и кукольных театров</t>
  </si>
  <si>
    <t>000 2 02 25517 00 0000 150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</si>
  <si>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</si>
  <si>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</si>
  <si>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255 2 02 25517 02 0000 150</t>
  </si>
  <si>
    <t>Субсидия бюджетам на поддержку отрасли культуры</t>
  </si>
  <si>
    <t>000 2 02 25519 00 0000 150</t>
  </si>
  <si>
    <t>Субсидия бюджетам субъектов Российской Федерации на поддержку отрасли культуры</t>
  </si>
  <si>
    <t>000 2 02 25519 02 0000 150</t>
  </si>
  <si>
    <t>255 2 02 25519 02 0000 150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</si>
  <si>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</si>
  <si>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000 2 02 25520 00 0000 150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</si>
  <si>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</si>
  <si>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000 2 02 25520 02 0000 150</t>
  </si>
  <si>
    <t>273 2 02 25520 02 0000 150</t>
  </si>
  <si>
    <t>Субсидии бюджетам на государственную поддержку малого и среднего предпринимательства в субъектах Российской Федерации</t>
  </si>
  <si>
    <t>000 2 02 25527 00 0000 150</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</si>
  <si>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</si>
  <si>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000 2 02 25527 02 0000 150</t>
  </si>
  <si>
    <t>241 2 02 25527 02 0000 150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</si>
  <si>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</si>
  <si>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000 2 02 25568 02 0000 150</t>
  </si>
  <si>
    <t>287 2 02 25568 02 0000 150</t>
  </si>
  <si>
    <t>Субвенции бюджетам бюджетной системы Российской Федерации</t>
  </si>
  <si>
    <t>000 2 02 30000 00 0000 150</t>
  </si>
  <si>
    <t>Субвенции бюджетам на осуществление первичного воинского учета на территориях, где отсутствуют военные комиссариаты</t>
  </si>
  <si>
    <t>000 2 02 35118 00 0000 150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</si>
  <si>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</si>
  <si>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</si>
  <si>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292 2 02 35118 02 0000 150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</si>
  <si>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</si>
  <si>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</si>
  <si>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</si>
  <si>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</si>
  <si>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203 2 02 35120 02 0000 150</t>
  </si>
  <si>
    <t>Субвенции бюджетам субъектов Российской Федерации на осуществление отдельных полномочий в области водных отношений</t>
  </si>
  <si>
    <t>000 2 02 35128 02 0000 150</t>
  </si>
  <si>
    <t>288 2 02 35128 02 0000 150</t>
  </si>
  <si>
    <t>Субвенции бюджетам субъектов Российской Федерации на осуществление отдельных полномочий в области лесных отношений</t>
  </si>
  <si>
    <t>000 2 02 35129 02 0000 150</t>
  </si>
  <si>
    <t>288 2 02 35129 02 0000 150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</si>
  <si>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</si>
  <si>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</si>
  <si>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</si>
  <si>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</si>
  <si>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264 2 02 35135 02 0000 150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</si>
  <si>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</si>
  <si>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</si>
  <si>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</si>
  <si>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000 2 02 35137 02 0000 150</t>
  </si>
  <si>
    <t>264 2 02 35137 02 0000 150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</si>
  <si>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</si>
  <si>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</si>
  <si>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</si>
  <si>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</si>
  <si>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264 2 02 35176 02 0000 150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</si>
  <si>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</si>
  <si>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</si>
  <si>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</si>
  <si>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</si>
  <si>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264 2 02 35220 02 0000 150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</si>
  <si>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</si>
  <si>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</si>
  <si>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</si>
  <si>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000 2 02 35240 02 0000 150</t>
  </si>
  <si>
    <t>264 2 02 35240 02 0000 150</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</si>
  <si>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</si>
  <si>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</si>
  <si>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</si>
  <si>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</si>
  <si>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</si>
  <si>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</si>
  <si>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</si>
  <si>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</si>
  <si>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</si>
  <si>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000 2 02 35290 02 0000 150</t>
  </si>
  <si>
    <t>248 2 02 35290 02 0000 150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</si>
  <si>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</si>
  <si>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</si>
  <si>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на увеличение площади лесовосстановления</t>
  </si>
  <si>
    <t>000 2 02 35429 00 0000 150</t>
  </si>
  <si>
    <t>Субвенции бюджетам субъектов Российской Федерации на увеличение площади лесовосстановления</t>
  </si>
  <si>
    <t>000 2 02 35429 02 0000 150</t>
  </si>
  <si>
    <t>288 2 02 35429 02 0000 150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</si>
  <si>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</si>
  <si>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</si>
  <si>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</si>
  <si>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</si>
  <si>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на осуществление ежемесячной выплаты в связи с рождением (усыновлением) первого ребенка</t>
  </si>
  <si>
    <t>000 2 02 35573 00 0000 150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</si>
  <si>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</si>
  <si>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000 2 02 35573 02 0000 150</t>
  </si>
  <si>
    <t>264 2 02 35573 02 0000 150</t>
  </si>
  <si>
    <t>Иные межбюджетные трансферты</t>
  </si>
  <si>
    <t>000 2 02 40000 00 0000 150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</si>
  <si>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</si>
  <si>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</si>
  <si>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203 2 02 45141 02 0000 150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</si>
  <si>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</si>
  <si>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000 2 02 45142 02 0000 150</t>
  </si>
  <si>
    <t>203 2 02 45142 02 0000 150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</si>
  <si>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</si>
  <si>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</si>
  <si>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261 2 02 45161 02 0000 150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</si>
  <si>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</si>
  <si>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000 2 02 45192 00 0000 150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</si>
  <si>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</si>
  <si>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000 2 02 45192 02 0000 150</t>
  </si>
  <si>
    <t>261 2 02 45192 02 0000 150</t>
  </si>
  <si>
    <t>000 2 02 45216 02 0000 150</t>
  </si>
  <si>
    <t>261 2 02 45216 02 0000 150</t>
  </si>
  <si>
    <t>Межбюджетные трансферты, передаваемые бюджету Ульяновской области на проведение ремонтно-реставрационных работ на здании областного государственного автономного учреждения культуры "Ленинский мемориал"</t>
  </si>
  <si>
    <t>000 2 02 45244 02 0000 150</t>
  </si>
  <si>
    <t>255 2 02 45244 02 0000 150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</si>
  <si>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</si>
  <si>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000 2 02 45393 00 0000 150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</si>
  <si>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</si>
  <si>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</si>
  <si>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233 2 02 45393 02 0000 150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</si>
  <si>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</si>
  <si>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</si>
  <si>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</si>
  <si>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261 2 02 45468 02 0000 150</t>
  </si>
  <si>
    <t>ИТОГО ДОХОДОВ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</si>
  <si>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</si>
  <si>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Единая субвенция бюджетам субъектов Российской Федерации </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</si>
  <si>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</si>
  <si>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273 2 02 45303 02 0000 150</t>
  </si>
  <si>
    <t>Дотации бюджетам на частичную компенсацию дополнительных расходов на повышение оплаты труда работников бюджетной сферы и иные цели</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</si>
  <si>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</si>
  <si>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</si>
  <si>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</si>
  <si>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Межбюджетные трансферты, передаваемые бюджетам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</si>
  <si>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Межбюджетные трансферты, передаваемые бюджетам субъектов Российской Федерации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</si>
  <si>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</si>
  <si>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</si>
  <si>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</si>
  <si>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</si>
  <si>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на создание виртуальных концертных залов</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</si>
  <si>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</si>
  <si>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</si>
  <si>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</si>
  <si>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на создание модельных муниципальных библиотек</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</si>
  <si>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</si>
  <si>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</si>
  <si>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</si>
  <si>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неуточнённой,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</si>
  <si>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неуточнённой, наследственным дефицитом факторов II (фибриногена), VII (лабильного), X (Стюарта-Прауэра), а также после трансплантации органов и (или) тканей</t>
  </si>
  <si>
    <t>Прочие субсидии</t>
  </si>
  <si>
    <t>Прочие субсидии бюджетам субъектов Российской Федерации</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</si>
  <si>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</si>
  <si>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</si>
  <si>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на проведение Всероссийской переписи населения 2020 года</t>
  </si>
  <si>
    <t>Субвенции бюджетам субъектов Российской Федерации на проведение Всероссийской переписи населения 2020 года</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</si>
  <si>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</si>
  <si>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</si>
  <si>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благоустройство зданий государственнх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</si>
  <si>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</si>
  <si>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</si>
  <si>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</si>
  <si>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Агентство ветеринарии Ульяновской области</t>
  </si>
  <si>
    <t>Субсидии бюджетам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</si>
  <si>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</si>
  <si>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на единовременные компенсационные выплаты учителям, прибывшим (переехавшим) на работу в сельские населённые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</si>
  <si>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населённые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</si>
  <si>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</si>
  <si>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Субсидии бюджетам субъектов Российской Федерации на мероприятия по развитию рынка газомоторного топлива</t>
  </si>
  <si>
    <t>Субсидии бюджетам на модернизацию театров юного зрителя и театров кукол</t>
  </si>
  <si>
    <t>Субсидии бюджетам субъектов Российской Федерации на модернизацию театров юного зрителя и театров кукол</t>
  </si>
  <si>
    <t>Субсидии бюджетам субъектов Российской Федерации на обеспечение комплексного развития сельских территорий</t>
  </si>
  <si>
    <t>Субсидии бюджетам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</si>
  <si>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</si>
  <si>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на поддержку образования для детей с ограниченными возможностями здоровья</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</si>
  <si>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</si>
  <si>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</si>
  <si>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</si>
  <si>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</si>
  <si>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</si>
  <si>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</si>
  <si>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</si>
  <si>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</si>
  <si>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</si>
  <si>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</si>
  <si>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</si>
  <si>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</si>
  <si>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Субсидии бюджетам на реализацию мероприятий государственной программы Российской Федерации "Доступная среда"</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</si>
  <si>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</si>
  <si>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</si>
  <si>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</si>
  <si>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</si>
  <si>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</si>
  <si>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</si>
  <si>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создание новых мест дополнительного образования детей</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</si>
  <si>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</si>
  <si>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создание системы поддержки фермеров и развитие сельской кооперации</t>
  </si>
  <si>
    <t>Субсидии бюджетам на создание центров выявления и поддержки одаренных детей</t>
  </si>
  <si>
    <t>Субсидии бюджетам субъектов Российской Федерации на создание центров выявления и поддержки одаренных детей</t>
  </si>
  <si>
    <t>Субсидии бюджетам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</si>
  <si>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</si>
  <si>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на создание центров цифрового образования детей</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</si>
  <si>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</si>
  <si>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</si>
  <si>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</si>
  <si>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</si>
  <si>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</si>
  <si>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</si>
  <si>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</si>
  <si>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</si>
  <si>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</si>
  <si>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292 2 02 15001 02 0000 150</t>
  </si>
  <si>
    <t>000 2 02 15009 00 0000 150</t>
  </si>
  <si>
    <t>000 2 02 15009 02 0000 150</t>
  </si>
  <si>
    <t>292 2 02 15009 02 0000 150</t>
  </si>
  <si>
    <t>000 2 02 25027 00 0000 150</t>
  </si>
  <si>
    <t>000 2 02 25027 02 0000 150</t>
  </si>
  <si>
    <t>273 2 02 25027 02 0000 150</t>
  </si>
  <si>
    <t>264 2 02 25027 02 0000 150</t>
  </si>
  <si>
    <t>000 2 02 25066 02 0000 150</t>
  </si>
  <si>
    <t>203 2 02 25066 02 0000 150</t>
  </si>
  <si>
    <t>242 2 02 25081 02 0000 150</t>
  </si>
  <si>
    <t>000 2 02 25081 00 0000 150</t>
  </si>
  <si>
    <t>000 2 02 25081 02 0000 150</t>
  </si>
  <si>
    <t>000 2 02 25097 00 0000 150</t>
  </si>
  <si>
    <t>273 2 02 25097 00 0000 150</t>
  </si>
  <si>
    <t>000 2 02 25162 00 0000 150</t>
  </si>
  <si>
    <t>000 2 02 25162 02 0000 150</t>
  </si>
  <si>
    <t>273 2 02 25162 02 0000 150</t>
  </si>
  <si>
    <t>000 2 02 25169 00 0000 150</t>
  </si>
  <si>
    <t>000 2 02 25169 02 0000 150</t>
  </si>
  <si>
    <t>273 2 02 25169 02 0000 150</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</si>
  <si>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</si>
  <si>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000 2 02 25177 00 0000 150</t>
  </si>
  <si>
    <t>000 2 02 25177 02 0000 150</t>
  </si>
  <si>
    <t>273 2 02 25177 02 0000 150</t>
  </si>
  <si>
    <t>000 2 02 25187 00 0000 150</t>
  </si>
  <si>
    <t>000 2 02 25187 02 0000 150</t>
  </si>
  <si>
    <t>273 2 02 25187 02 0000 150</t>
  </si>
  <si>
    <t>000 2 02 25189 00 0000 150</t>
  </si>
  <si>
    <t>000 2 02 25189 02 0000 150</t>
  </si>
  <si>
    <t>273 2 02 25189 02 0000 150</t>
  </si>
  <si>
    <t>000 2 02 25210 00 0000 150</t>
  </si>
  <si>
    <t>000 2 02 25210 02 0000 150</t>
  </si>
  <si>
    <t>273 2 02 25210 02 0000 150</t>
  </si>
  <si>
    <t>000 2 02 25219 00 0000 150</t>
  </si>
  <si>
    <t>000 2 02 25219 02 0000 150</t>
  </si>
  <si>
    <t>273 2 02 25219 02 0000 150</t>
  </si>
  <si>
    <t>000 2 02 25232 00 0000 150</t>
  </si>
  <si>
    <t>000 2 02 25251 00 0000 150</t>
  </si>
  <si>
    <t>000 2 02 25251 02 0000 150</t>
  </si>
  <si>
    <t>286 2 02 25251 02 0000 150</t>
  </si>
  <si>
    <t>000 2 02 25255 00 0000 150</t>
  </si>
  <si>
    <t>000 2 02 25255 02 0000 150</t>
  </si>
  <si>
    <t>273 2 02 25255 02 0000 150</t>
  </si>
  <si>
    <t>000 2 02 25256 00 0000 150</t>
  </si>
  <si>
    <t>000 2 02 25256 02 0000 150</t>
  </si>
  <si>
    <t>273 2 02 25256 02 0000 150</t>
  </si>
  <si>
    <t>000 2 02 25261 02 0000 150</t>
  </si>
  <si>
    <t>233 2 02 25261 02 0000 150</t>
  </si>
  <si>
    <t>000 2 02 25291 02 0000 150</t>
  </si>
  <si>
    <t>248 2 02 25291 02 0000 150</t>
  </si>
  <si>
    <t>000 2 02 25294 02 0000 150</t>
  </si>
  <si>
    <t>248 2 02 25294 02 0000 150</t>
  </si>
  <si>
    <t>000 2 02 25299 02 0000 150</t>
  </si>
  <si>
    <t>269 2 02 25299 02 0000 150</t>
  </si>
  <si>
    <t>000 2 02 25304 00 0000 150</t>
  </si>
  <si>
    <t>000 2 02 25304 02 0000 150</t>
  </si>
  <si>
    <t>273 2 02 25304 02 0000 150</t>
  </si>
  <si>
    <t>000 2 02 25306 02 0000 150</t>
  </si>
  <si>
    <t>255 2 02 25306 02 0000 150</t>
  </si>
  <si>
    <t>000 2 02 25404 00 0000 150</t>
  </si>
  <si>
    <t>000 2 02 25404 02 0000 150</t>
  </si>
  <si>
    <t>264 2 02 25404 02 0000 150</t>
  </si>
  <si>
    <t>000 2 02 25456 00 0000 150</t>
  </si>
  <si>
    <t>000 2 02 25456 02 0000 150</t>
  </si>
  <si>
    <t>255 2 02 25456 02 0000 150</t>
  </si>
  <si>
    <t>000 2 02 25461 02 0000 150</t>
  </si>
  <si>
    <t>248 2 02 25461 02 0000 150</t>
  </si>
  <si>
    <t>000 2 02 25480 02 0000 150</t>
  </si>
  <si>
    <t>287 2 02 25480 02 0000 150</t>
  </si>
  <si>
    <t>000 2 02 25491 00 0000 150</t>
  </si>
  <si>
    <t>000 2 02 25491 02 0000 150</t>
  </si>
  <si>
    <t>273 2 02 25491 02 0000 150</t>
  </si>
  <si>
    <t>000 2 02 25497 00 0000 150</t>
  </si>
  <si>
    <t>000 2 02 25497 02 0000 150</t>
  </si>
  <si>
    <t>220 2 02 25497 02 0000 150</t>
  </si>
  <si>
    <t>000 2 02 25502 02 0000 150</t>
  </si>
  <si>
    <t>287 2 02 25502 02 0000 150</t>
  </si>
  <si>
    <t>000 2 02 25508 02 0000 150</t>
  </si>
  <si>
    <t>287 2 02 25508 02 0000 150</t>
  </si>
  <si>
    <t>000 2 02 25554 02 0000 150</t>
  </si>
  <si>
    <t>261 2 02 25554 02 0000 150</t>
  </si>
  <si>
    <t>000 2 02 25555 00 0000 150</t>
  </si>
  <si>
    <t>000 2 02 25555 02 0000 150</t>
  </si>
  <si>
    <t>269 2 02 25555 02 0000 150</t>
  </si>
  <si>
    <t>000 2 02 25569 02 0000 150</t>
  </si>
  <si>
    <t>248 2 02 25569 02 0000 150</t>
  </si>
  <si>
    <t>000 2 02 25576 02 0000 150</t>
  </si>
  <si>
    <t>287 2 02 25576 02 0000 150</t>
  </si>
  <si>
    <t>000 2 02 25586 00 0000 150</t>
  </si>
  <si>
    <t>000 2 02 25586 02 0000 150</t>
  </si>
  <si>
    <t>261 2 02 25586 02 0000 150</t>
  </si>
  <si>
    <t>000 2 02 27139 00 0000 150</t>
  </si>
  <si>
    <t>000 2 02 27139 02 0000 150</t>
  </si>
  <si>
    <t>242 2 02 27139 02 0000 150</t>
  </si>
  <si>
    <t>000 2 02 27372 02 0000 150</t>
  </si>
  <si>
    <t>233 2 02 27372 02 0000 150</t>
  </si>
  <si>
    <t>000 2 02 29999 00 0000 150</t>
  </si>
  <si>
    <t>000 2 02 29999 02 0000 150</t>
  </si>
  <si>
    <t>242 2 02 29999 02 0000 150</t>
  </si>
  <si>
    <t>000 2 02 45190 02 0000 150</t>
  </si>
  <si>
    <t>261 2 02 45190 02 0000 150</t>
  </si>
  <si>
    <t>000 2 02 45216 00 0000 150</t>
  </si>
  <si>
    <t>000 2 02 45296 00 0000 150</t>
  </si>
  <si>
    <t>000 2 02 45296 02 0000 150</t>
  </si>
  <si>
    <t>233 2 02 45296 02 0000 150</t>
  </si>
  <si>
    <t>000 2 02 45303 00 0000 150</t>
  </si>
  <si>
    <t>000 2 02 45303 02 0000 150</t>
  </si>
  <si>
    <t>000 2 02 45390 00 0000 150</t>
  </si>
  <si>
    <t>000 2 02 45390 02 0000 150</t>
  </si>
  <si>
    <t>233 2 02 45390 02 0000 150</t>
  </si>
  <si>
    <t>000 2 02 45418 00 0000 150</t>
  </si>
  <si>
    <t>000 2 02 45418 02 0000 150</t>
  </si>
  <si>
    <t>233 2 02 45418 02 0000 150</t>
  </si>
  <si>
    <t>000 2 02 45422 02 0000 150</t>
  </si>
  <si>
    <t>261 2 02 45422 02 0000 150</t>
  </si>
  <si>
    <t>000 2 02 45424 00 0000 150</t>
  </si>
  <si>
    <t>000 2 02 45424 02 0000 150</t>
  </si>
  <si>
    <t>269 2 02 45424 02 0000 150</t>
  </si>
  <si>
    <t>000 2 02 45433 00 0000 150</t>
  </si>
  <si>
    <t>287 2 02 45433 00 0000 150</t>
  </si>
  <si>
    <t>000 2 02 45453 00 0000 150</t>
  </si>
  <si>
    <t>000 2 02 45453 02 0000 150</t>
  </si>
  <si>
    <t>255 2 02 45453 02 0000 150</t>
  </si>
  <si>
    <t>000 2 02 45454 00 0000 150</t>
  </si>
  <si>
    <t>000 2 02 45454 02 0000 150</t>
  </si>
  <si>
    <t>255 2 02 45454 02 0000 150</t>
  </si>
  <si>
    <t>000 2 02 454680 00 000 150</t>
  </si>
  <si>
    <t>000 2 02 45476 00 0000 150</t>
  </si>
  <si>
    <t>261 2 02 45476 00 0000 150</t>
  </si>
  <si>
    <t>000 2 02 35250 00 0000 150</t>
  </si>
  <si>
    <t>000 2 02 35250 02 0000 150</t>
  </si>
  <si>
    <t>264 2 02 35250 02 0000 150</t>
  </si>
  <si>
    <t>000 2 02 35260 00 0000 150</t>
  </si>
  <si>
    <t>000 2 02 35260 02 0000 150</t>
  </si>
  <si>
    <t>264 2 02 35260 02 0000 150</t>
  </si>
  <si>
    <t>000 2 02 35270 00 0000 150</t>
  </si>
  <si>
    <t>000 2 02 35270 02 0000 150</t>
  </si>
  <si>
    <t>264 2 02 35270 02 0000 150</t>
  </si>
  <si>
    <t>000 2 02 35280 00 0000 150</t>
  </si>
  <si>
    <t>000 2 02 35280 02 0000 150</t>
  </si>
  <si>
    <t>264 2 02 35280 02 0000 150</t>
  </si>
  <si>
    <t>000 2 02 35380 00 0000 150</t>
  </si>
  <si>
    <t>000 2 02 35380 02 0000 150</t>
  </si>
  <si>
    <t>264 2 02 35380 02 0000 150</t>
  </si>
  <si>
    <t>000 2 02 35430 00 0000 150</t>
  </si>
  <si>
    <t>000 2 02 35430 02 0000 150</t>
  </si>
  <si>
    <t>288 2 02 35430 02 0000 150</t>
  </si>
  <si>
    <t>000 2 02 35432 00 0000 150</t>
  </si>
  <si>
    <t>000 2 02 35432 02 0000 150</t>
  </si>
  <si>
    <t>288 2 02 35432 02 0000 150</t>
  </si>
  <si>
    <t>000 2 02 35469 00 0000 150</t>
  </si>
  <si>
    <t>000 2 02 35469 02 0000 150</t>
  </si>
  <si>
    <t>241 2 02 35469 02 0000 150</t>
  </si>
  <si>
    <t>000 2 02 35460 00 0000 150</t>
  </si>
  <si>
    <t>000 2 02 35460 02 0000 150</t>
  </si>
  <si>
    <t>261 2 02 35460 02 0000 150</t>
  </si>
  <si>
    <t>000 2 02 35900 02 0000 150</t>
  </si>
  <si>
    <t>292 2 02 35900 02 0000 150</t>
  </si>
</sst>
</file>

<file path=xl/styles.xml><?xml version="1.0" encoding="utf-8"?>
<styleSheet xmlns="http://schemas.openxmlformats.org/spreadsheetml/2006/main">
  <numFmts count="3">
    <numFmt numFmtId="164" formatCode="#,##0.0"/>
    <numFmt numFmtId="165" formatCode="?"/>
    <numFmt numFmtId="166" formatCode="000000"/>
  </numFmts>
  <fonts count="14">
    <font>
      <sz val="10"/>
      <name val="Arial"/>
      <charset val="204"/>
    </font>
    <font>
      <sz val="11"/>
      <color rgb="FF000000"/>
      <name val="Calibri"/>
      <family val="2"/>
      <scheme val="minor"/>
    </font>
    <font>
      <sz val="14"/>
      <name val="PT Astra Serif"/>
      <family val="1"/>
      <charset val="204"/>
    </font>
    <font>
      <sz val="10"/>
      <name val="Arial"/>
      <family val="2"/>
      <charset val="204"/>
    </font>
    <font>
      <b/>
      <sz val="14"/>
      <name val="PT Astra Serif"/>
      <family val="1"/>
      <charset val="204"/>
    </font>
    <font>
      <b/>
      <sz val="13"/>
      <name val="PT Astra Serif"/>
      <family val="1"/>
      <charset val="204"/>
    </font>
    <font>
      <sz val="13"/>
      <name val="PT Astra Serif"/>
      <family val="1"/>
      <charset val="204"/>
    </font>
    <font>
      <b/>
      <sz val="10"/>
      <name val="Arial"/>
      <family val="2"/>
      <charset val="204"/>
    </font>
    <font>
      <b/>
      <sz val="13"/>
      <name val="PT Astra Serif"/>
      <charset val="204"/>
    </font>
    <font>
      <sz val="13"/>
      <name val="PT Astra Serif"/>
      <charset val="204"/>
    </font>
    <font>
      <i/>
      <sz val="13"/>
      <name val="PT Astra Serif"/>
      <family val="1"/>
      <charset val="204"/>
    </font>
    <font>
      <sz val="13"/>
      <color rgb="FF000000"/>
      <name val="PT Astra Serif"/>
      <family val="1"/>
      <charset val="204"/>
    </font>
    <font>
      <i/>
      <sz val="13"/>
      <color rgb="FF000000"/>
      <name val="PT Astra Serif"/>
      <family val="1"/>
      <charset val="204"/>
    </font>
    <font>
      <b/>
      <i/>
      <sz val="13"/>
      <name val="PT Astra Serif"/>
      <family val="1"/>
      <charset val="204"/>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66">
    <xf numFmtId="0" fontId="0" fillId="0" borderId="0" xfId="0"/>
    <xf numFmtId="0" fontId="2" fillId="0" borderId="0" xfId="0" applyFont="1"/>
    <xf numFmtId="0" fontId="2" fillId="0" borderId="0" xfId="0" applyFont="1" applyAlignment="1">
      <alignment horizontal="center"/>
    </xf>
    <xf numFmtId="0" fontId="4" fillId="0" borderId="0" xfId="0" applyFont="1"/>
    <xf numFmtId="0" fontId="6" fillId="3" borderId="0" xfId="0" applyFont="1" applyFill="1"/>
    <xf numFmtId="0" fontId="6" fillId="0" borderId="0" xfId="0" applyFont="1"/>
    <xf numFmtId="0" fontId="7" fillId="0" borderId="0" xfId="0" applyFont="1"/>
    <xf numFmtId="164" fontId="5" fillId="0" borderId="0" xfId="0" applyNumberFormat="1" applyFont="1" applyBorder="1" applyAlignment="1" applyProtection="1">
      <alignment horizontal="right" vertical="center" wrapText="1"/>
    </xf>
    <xf numFmtId="0" fontId="8" fillId="0" borderId="0" xfId="0" applyFont="1"/>
    <xf numFmtId="0" fontId="9" fillId="3" borderId="0" xfId="0" applyFont="1" applyFill="1"/>
    <xf numFmtId="0" fontId="6" fillId="4" borderId="0" xfId="0" applyFont="1" applyFill="1"/>
    <xf numFmtId="0" fontId="8" fillId="3" borderId="0" xfId="0" applyFont="1" applyFill="1"/>
    <xf numFmtId="0" fontId="8" fillId="2" borderId="0" xfId="0" applyFont="1" applyFill="1"/>
    <xf numFmtId="0" fontId="6" fillId="2" borderId="0" xfId="0" applyFont="1" applyFill="1"/>
    <xf numFmtId="49" fontId="5" fillId="4" borderId="1" xfId="0" applyNumberFormat="1" applyFont="1" applyFill="1" applyBorder="1" applyAlignment="1" applyProtection="1">
      <alignment horizontal="center" vertical="center" wrapText="1"/>
    </xf>
    <xf numFmtId="164" fontId="5" fillId="4" borderId="1" xfId="0" applyNumberFormat="1" applyFont="1" applyFill="1" applyBorder="1" applyAlignment="1" applyProtection="1">
      <alignment horizontal="right" vertical="center" wrapText="1"/>
    </xf>
    <xf numFmtId="49" fontId="6" fillId="4" borderId="1" xfId="0" applyNumberFormat="1" applyFont="1" applyFill="1" applyBorder="1" applyAlignment="1" applyProtection="1">
      <alignment horizontal="center" vertical="center" wrapText="1"/>
    </xf>
    <xf numFmtId="4" fontId="5" fillId="4" borderId="1" xfId="0" applyNumberFormat="1" applyFont="1" applyFill="1" applyBorder="1" applyAlignment="1" applyProtection="1">
      <alignment horizontal="right" vertical="center" wrapText="1"/>
    </xf>
    <xf numFmtId="49" fontId="5" fillId="4" borderId="1" xfId="0" applyNumberFormat="1" applyFont="1" applyFill="1" applyBorder="1" applyAlignment="1" applyProtection="1">
      <alignment vertical="center" wrapText="1"/>
    </xf>
    <xf numFmtId="0" fontId="5" fillId="4" borderId="1" xfId="0" applyNumberFormat="1" applyFont="1" applyFill="1" applyBorder="1" applyAlignment="1" applyProtection="1">
      <alignment vertical="center" wrapText="1"/>
    </xf>
    <xf numFmtId="49" fontId="8" fillId="4" borderId="1" xfId="0" applyNumberFormat="1" applyFont="1" applyFill="1" applyBorder="1" applyAlignment="1" applyProtection="1">
      <alignment horizontal="center" vertical="center" wrapText="1"/>
    </xf>
    <xf numFmtId="0" fontId="4" fillId="4" borderId="0" xfId="0" applyFont="1" applyFill="1" applyAlignment="1">
      <alignment horizontal="center" wrapText="1"/>
    </xf>
    <xf numFmtId="0" fontId="2" fillId="4" borderId="0" xfId="0" applyFont="1" applyFill="1" applyAlignment="1">
      <alignment vertical="center"/>
    </xf>
    <xf numFmtId="0" fontId="2" fillId="4" borderId="0" xfId="0" applyFont="1" applyFill="1" applyAlignment="1">
      <alignment horizontal="center" vertical="center"/>
    </xf>
    <xf numFmtId="0" fontId="2" fillId="4" borderId="0" xfId="0" applyFont="1" applyFill="1" applyAlignment="1">
      <alignment horizontal="right" vertical="center"/>
    </xf>
    <xf numFmtId="49" fontId="6" fillId="4" borderId="5" xfId="0" applyNumberFormat="1" applyFont="1" applyFill="1" applyBorder="1" applyAlignment="1">
      <alignment horizontal="center" vertical="center" wrapText="1"/>
    </xf>
    <xf numFmtId="0" fontId="6" fillId="4" borderId="2" xfId="0" applyFont="1" applyFill="1" applyBorder="1" applyAlignment="1">
      <alignment horizontal="right" vertical="center"/>
    </xf>
    <xf numFmtId="0" fontId="6" fillId="4" borderId="3" xfId="0" applyFont="1" applyFill="1" applyBorder="1" applyAlignment="1">
      <alignment horizontal="right" vertical="center"/>
    </xf>
    <xf numFmtId="0" fontId="6" fillId="4" borderId="4" xfId="0" applyFont="1" applyFill="1" applyBorder="1" applyAlignment="1">
      <alignment horizontal="right" vertical="center"/>
    </xf>
    <xf numFmtId="49" fontId="6" fillId="4" borderId="6" xfId="0" applyNumberFormat="1" applyFont="1" applyFill="1" applyBorder="1" applyAlignment="1">
      <alignment horizontal="center" vertical="center" wrapText="1"/>
    </xf>
    <xf numFmtId="49" fontId="6" fillId="4" borderId="1" xfId="0" applyNumberFormat="1" applyFont="1" applyFill="1" applyBorder="1" applyAlignment="1">
      <alignment horizontal="right" vertical="center" wrapText="1"/>
    </xf>
    <xf numFmtId="49" fontId="5" fillId="4" borderId="1" xfId="0" applyNumberFormat="1" applyFont="1" applyFill="1" applyBorder="1" applyAlignment="1">
      <alignment vertical="center" wrapText="1"/>
    </xf>
    <xf numFmtId="49" fontId="5" fillId="4" borderId="1" xfId="0" applyNumberFormat="1" applyFont="1" applyFill="1" applyBorder="1" applyAlignment="1">
      <alignment horizontal="center" vertical="center" wrapText="1"/>
    </xf>
    <xf numFmtId="164" fontId="5" fillId="4" borderId="1" xfId="0" applyNumberFormat="1" applyFont="1" applyFill="1" applyBorder="1" applyAlignment="1">
      <alignment horizontal="right" vertical="center" wrapText="1"/>
    </xf>
    <xf numFmtId="49" fontId="10" fillId="4" borderId="1" xfId="0" applyNumberFormat="1" applyFont="1" applyFill="1" applyBorder="1" applyAlignment="1">
      <alignment vertical="center" wrapText="1"/>
    </xf>
    <xf numFmtId="49" fontId="10" fillId="4" borderId="1" xfId="0" applyNumberFormat="1" applyFont="1" applyFill="1" applyBorder="1" applyAlignment="1">
      <alignment horizontal="center" vertical="center" wrapText="1"/>
    </xf>
    <xf numFmtId="164" fontId="10" fillId="4" borderId="1" xfId="0" applyNumberFormat="1" applyFont="1" applyFill="1" applyBorder="1" applyAlignment="1">
      <alignment horizontal="right" vertical="center" wrapText="1"/>
    </xf>
    <xf numFmtId="49" fontId="6" fillId="4" borderId="1" xfId="0" applyNumberFormat="1" applyFont="1" applyFill="1" applyBorder="1" applyAlignment="1">
      <alignment vertical="center" wrapText="1"/>
    </xf>
    <xf numFmtId="49" fontId="6" fillId="4" borderId="1" xfId="0" applyNumberFormat="1" applyFont="1" applyFill="1" applyBorder="1" applyAlignment="1">
      <alignment horizontal="center" vertical="center" wrapText="1"/>
    </xf>
    <xf numFmtId="164" fontId="6" fillId="4" borderId="1" xfId="0" applyNumberFormat="1" applyFont="1" applyFill="1" applyBorder="1" applyAlignment="1">
      <alignment horizontal="right" vertical="center" wrapText="1"/>
    </xf>
    <xf numFmtId="165" fontId="6" fillId="4" borderId="1" xfId="0" applyNumberFormat="1" applyFont="1" applyFill="1" applyBorder="1" applyAlignment="1">
      <alignment vertical="center" wrapText="1"/>
    </xf>
    <xf numFmtId="0" fontId="6" fillId="4" borderId="1" xfId="0" applyFont="1" applyFill="1" applyBorder="1" applyAlignment="1">
      <alignment vertical="center" wrapText="1"/>
    </xf>
    <xf numFmtId="0" fontId="10" fillId="4" borderId="1" xfId="0" applyFont="1" applyFill="1" applyBorder="1" applyAlignment="1">
      <alignment vertical="center" wrapText="1"/>
    </xf>
    <xf numFmtId="0" fontId="11" fillId="4" borderId="1" xfId="0" applyFont="1" applyFill="1" applyBorder="1" applyAlignment="1">
      <alignment vertical="center" wrapText="1"/>
    </xf>
    <xf numFmtId="49" fontId="5" fillId="4" borderId="1" xfId="2" applyNumberFormat="1" applyFont="1" applyFill="1" applyBorder="1" applyAlignment="1" applyProtection="1">
      <alignment vertical="center" wrapText="1"/>
    </xf>
    <xf numFmtId="0" fontId="12" fillId="4" borderId="1" xfId="0" applyFont="1" applyFill="1" applyBorder="1" applyAlignment="1">
      <alignment vertical="center" wrapText="1"/>
    </xf>
    <xf numFmtId="49" fontId="10" fillId="4" borderId="1" xfId="2" applyNumberFormat="1" applyFont="1" applyFill="1" applyBorder="1" applyAlignment="1" applyProtection="1">
      <alignment horizontal="center" vertical="center" wrapText="1"/>
    </xf>
    <xf numFmtId="165" fontId="5" fillId="4" borderId="1" xfId="2" applyNumberFormat="1" applyFont="1" applyFill="1" applyBorder="1" applyAlignment="1" applyProtection="1">
      <alignment vertical="center" wrapText="1"/>
    </xf>
    <xf numFmtId="49" fontId="13" fillId="4" borderId="1" xfId="2" applyNumberFormat="1" applyFont="1" applyFill="1" applyBorder="1" applyAlignment="1" applyProtection="1">
      <alignment vertical="center" wrapText="1"/>
    </xf>
    <xf numFmtId="49" fontId="13" fillId="4" borderId="1" xfId="0" applyNumberFormat="1" applyFont="1" applyFill="1" applyBorder="1" applyAlignment="1">
      <alignment horizontal="center" vertical="center" wrapText="1"/>
    </xf>
    <xf numFmtId="164" fontId="13" fillId="4" borderId="1" xfId="0" applyNumberFormat="1" applyFont="1" applyFill="1" applyBorder="1" applyAlignment="1">
      <alignment horizontal="right" vertical="center" wrapText="1"/>
    </xf>
    <xf numFmtId="49" fontId="13" fillId="4" borderId="1" xfId="2" applyNumberFormat="1" applyFont="1" applyFill="1" applyBorder="1" applyAlignment="1" applyProtection="1">
      <alignment horizontal="center" vertical="center" wrapText="1"/>
    </xf>
    <xf numFmtId="49" fontId="6" fillId="4" borderId="1" xfId="2" applyNumberFormat="1" applyFont="1" applyFill="1" applyBorder="1" applyAlignment="1" applyProtection="1">
      <alignment horizontal="center" vertical="center" wrapText="1"/>
    </xf>
    <xf numFmtId="0" fontId="12" fillId="4" borderId="1" xfId="1" applyNumberFormat="1" applyFont="1" applyFill="1" applyBorder="1" applyAlignment="1">
      <alignment vertical="center" wrapText="1"/>
    </xf>
    <xf numFmtId="49" fontId="10" fillId="4" borderId="1" xfId="0" applyNumberFormat="1" applyFont="1" applyFill="1" applyBorder="1" applyAlignment="1">
      <alignment vertical="center" wrapText="1"/>
    </xf>
    <xf numFmtId="165" fontId="10" fillId="4" borderId="1" xfId="0" applyNumberFormat="1" applyFont="1" applyFill="1" applyBorder="1" applyAlignment="1">
      <alignment vertical="center" wrapText="1"/>
    </xf>
    <xf numFmtId="166" fontId="6" fillId="4" borderId="1" xfId="0" applyNumberFormat="1" applyFont="1" applyFill="1" applyBorder="1" applyAlignment="1">
      <alignment vertical="center" wrapText="1"/>
    </xf>
    <xf numFmtId="0" fontId="11" fillId="4" borderId="1" xfId="0" applyFont="1" applyFill="1" applyBorder="1" applyAlignment="1">
      <alignment horizontal="center" vertical="center"/>
    </xf>
    <xf numFmtId="0" fontId="12" fillId="4" borderId="1" xfId="0" applyFont="1" applyFill="1" applyBorder="1" applyAlignment="1">
      <alignment horizontal="center" vertical="center"/>
    </xf>
    <xf numFmtId="164" fontId="6" fillId="4" borderId="1" xfId="0" applyNumberFormat="1" applyFont="1" applyFill="1" applyBorder="1" applyAlignment="1" applyProtection="1">
      <alignment horizontal="right" vertical="center" wrapText="1"/>
    </xf>
    <xf numFmtId="0" fontId="6" fillId="4" borderId="1" xfId="0" applyNumberFormat="1" applyFont="1" applyFill="1" applyBorder="1" applyAlignment="1">
      <alignment vertical="center" wrapText="1"/>
    </xf>
    <xf numFmtId="4" fontId="6" fillId="4" borderId="1" xfId="0" applyNumberFormat="1" applyFont="1" applyFill="1" applyBorder="1" applyAlignment="1" applyProtection="1">
      <alignment horizontal="right" vertical="center" wrapText="1"/>
    </xf>
    <xf numFmtId="0" fontId="4" fillId="4" borderId="1" xfId="0" applyFont="1" applyFill="1" applyBorder="1" applyAlignment="1">
      <alignment vertical="center"/>
    </xf>
    <xf numFmtId="0" fontId="7" fillId="4" borderId="1" xfId="0" applyFont="1" applyFill="1" applyBorder="1" applyAlignment="1">
      <alignment horizontal="center" vertical="center"/>
    </xf>
    <xf numFmtId="4" fontId="4" fillId="4" borderId="1" xfId="0" applyNumberFormat="1" applyFont="1" applyFill="1" applyBorder="1" applyAlignment="1">
      <alignment horizontal="right" vertical="center"/>
    </xf>
    <xf numFmtId="164" fontId="4" fillId="4" borderId="1" xfId="0" applyNumberFormat="1" applyFont="1" applyFill="1" applyBorder="1" applyAlignment="1">
      <alignment horizontal="right" vertical="center"/>
    </xf>
  </cellXfs>
  <cellStyles count="3">
    <cellStyle name="Normal"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O501"/>
  <sheetViews>
    <sheetView showGridLines="0" tabSelected="1" view="pageBreakPreview" topLeftCell="A495" zoomScale="70" zoomScaleNormal="100" zoomScaleSheetLayoutView="70" workbookViewId="0">
      <selection activeCell="B21" sqref="B21"/>
    </sheetView>
  </sheetViews>
  <sheetFormatPr defaultRowHeight="12.75" customHeight="1" outlineLevelRow="7"/>
  <cols>
    <col min="1" max="1" width="41.140625" style="22" customWidth="1"/>
    <col min="2" max="2" width="35.85546875" style="23" customWidth="1"/>
    <col min="3" max="3" width="34.5703125" style="23" customWidth="1"/>
    <col min="4" max="4" width="24" style="24" customWidth="1"/>
    <col min="5" max="5" width="22.42578125" style="24" customWidth="1"/>
    <col min="6" max="6" width="24" style="24" customWidth="1"/>
    <col min="7" max="7" width="9.140625" style="1" customWidth="1"/>
    <col min="8" max="8" width="13.140625" style="1" bestFit="1" customWidth="1"/>
    <col min="9" max="16384" width="9.140625" style="1"/>
  </cols>
  <sheetData>
    <row r="1" spans="1:15" ht="34.5" customHeight="1">
      <c r="A1" s="21" t="s">
        <v>445</v>
      </c>
      <c r="B1" s="21"/>
      <c r="C1" s="21"/>
      <c r="D1" s="21"/>
      <c r="E1" s="21"/>
      <c r="F1" s="21"/>
    </row>
    <row r="2" spans="1:15" ht="18.75">
      <c r="F2" s="24" t="s">
        <v>444</v>
      </c>
    </row>
    <row r="3" spans="1:15" ht="18.75">
      <c r="A3" s="25" t="s">
        <v>446</v>
      </c>
      <c r="B3" s="25" t="s">
        <v>447</v>
      </c>
      <c r="C3" s="25" t="s">
        <v>161</v>
      </c>
      <c r="D3" s="26" t="s">
        <v>160</v>
      </c>
      <c r="E3" s="27"/>
      <c r="F3" s="28"/>
    </row>
    <row r="4" spans="1:15" ht="18.75">
      <c r="A4" s="29"/>
      <c r="B4" s="29"/>
      <c r="C4" s="29"/>
      <c r="D4" s="30" t="s">
        <v>194</v>
      </c>
      <c r="E4" s="30" t="s">
        <v>223</v>
      </c>
      <c r="F4" s="30" t="s">
        <v>224</v>
      </c>
    </row>
    <row r="5" spans="1:15" s="3" customFormat="1" ht="33">
      <c r="A5" s="31" t="s">
        <v>448</v>
      </c>
      <c r="B5" s="32" t="s">
        <v>84</v>
      </c>
      <c r="C5" s="32"/>
      <c r="D5" s="33">
        <f>D6+D16+D40+D46+D54+D61+D91+D94+D113+D126+D148+D157+D160+D223</f>
        <v>49074916.29999999</v>
      </c>
      <c r="E5" s="33">
        <f>E6+E16+E40+E46+E54+E61+E91+E94+E113+E126+E148+E157+E160+E223</f>
        <v>50577154.300000004</v>
      </c>
      <c r="F5" s="33">
        <f>F6+F16+F40+F46+F54+F61+F91+F94+F113+F126+F148+F157+F160+F223</f>
        <v>52984674.700000003</v>
      </c>
    </row>
    <row r="6" spans="1:15" s="3" customFormat="1" ht="18.75" outlineLevel="1">
      <c r="A6" s="31" t="s">
        <v>0</v>
      </c>
      <c r="B6" s="32" t="s">
        <v>85</v>
      </c>
      <c r="C6" s="32"/>
      <c r="D6" s="33">
        <f>D7+D11</f>
        <v>21687818</v>
      </c>
      <c r="E6" s="33">
        <f t="shared" ref="E6:F6" si="0">E7+E11</f>
        <v>22331057</v>
      </c>
      <c r="F6" s="33">
        <f t="shared" si="0"/>
        <v>23543130</v>
      </c>
    </row>
    <row r="7" spans="1:15" ht="18.75" outlineLevel="2">
      <c r="A7" s="31" t="s">
        <v>1</v>
      </c>
      <c r="B7" s="32" t="s">
        <v>86</v>
      </c>
      <c r="C7" s="32"/>
      <c r="D7" s="33">
        <f>D8</f>
        <v>9459615</v>
      </c>
      <c r="E7" s="33">
        <f t="shared" ref="E7:F7" si="1">E8</f>
        <v>9517343</v>
      </c>
      <c r="F7" s="33">
        <f t="shared" si="1"/>
        <v>9916722</v>
      </c>
    </row>
    <row r="8" spans="1:15" ht="82.5" outlineLevel="3">
      <c r="A8" s="34" t="s">
        <v>2</v>
      </c>
      <c r="B8" s="35" t="s">
        <v>87</v>
      </c>
      <c r="C8" s="35"/>
      <c r="D8" s="36">
        <f>D9+D10</f>
        <v>9459615</v>
      </c>
      <c r="E8" s="36">
        <f t="shared" ref="E8:F8" si="2">E9+E10</f>
        <v>9517343</v>
      </c>
      <c r="F8" s="36">
        <f t="shared" si="2"/>
        <v>9916722</v>
      </c>
    </row>
    <row r="9" spans="1:15" ht="82.5" outlineLevel="4">
      <c r="A9" s="37" t="s">
        <v>3</v>
      </c>
      <c r="B9" s="38" t="s">
        <v>88</v>
      </c>
      <c r="C9" s="38" t="s">
        <v>162</v>
      </c>
      <c r="D9" s="39">
        <f>8980266.3+300000</f>
        <v>9280266.3000000007</v>
      </c>
      <c r="E9" s="39">
        <v>9330461.0999999996</v>
      </c>
      <c r="F9" s="39">
        <v>9721431.4000000004</v>
      </c>
      <c r="O9" s="2"/>
    </row>
    <row r="10" spans="1:15" ht="82.5" outlineLevel="4">
      <c r="A10" s="37" t="s">
        <v>4</v>
      </c>
      <c r="B10" s="38" t="s">
        <v>89</v>
      </c>
      <c r="C10" s="38" t="s">
        <v>162</v>
      </c>
      <c r="D10" s="39">
        <v>179348.7</v>
      </c>
      <c r="E10" s="39">
        <v>186881.9</v>
      </c>
      <c r="F10" s="39">
        <v>195290.6</v>
      </c>
    </row>
    <row r="11" spans="1:15" ht="18.75" outlineLevel="2">
      <c r="A11" s="31" t="s">
        <v>5</v>
      </c>
      <c r="B11" s="32" t="s">
        <v>90</v>
      </c>
      <c r="C11" s="32"/>
      <c r="D11" s="33">
        <f>D12+D13+D14+D15</f>
        <v>12228203</v>
      </c>
      <c r="E11" s="33">
        <f t="shared" ref="E11:F11" si="3">E12+E13+E14+E15</f>
        <v>12813714</v>
      </c>
      <c r="F11" s="33">
        <f t="shared" si="3"/>
        <v>13626408</v>
      </c>
    </row>
    <row r="12" spans="1:15" ht="148.5" outlineLevel="3">
      <c r="A12" s="40" t="s">
        <v>6</v>
      </c>
      <c r="B12" s="38" t="s">
        <v>91</v>
      </c>
      <c r="C12" s="38" t="s">
        <v>162</v>
      </c>
      <c r="D12" s="39">
        <v>11866618.199999999</v>
      </c>
      <c r="E12" s="39">
        <v>12426456.699999999</v>
      </c>
      <c r="F12" s="39">
        <v>13212042</v>
      </c>
    </row>
    <row r="13" spans="1:15" ht="214.5" outlineLevel="3">
      <c r="A13" s="40" t="s">
        <v>404</v>
      </c>
      <c r="B13" s="38" t="s">
        <v>92</v>
      </c>
      <c r="C13" s="38" t="s">
        <v>162</v>
      </c>
      <c r="D13" s="39">
        <v>143373.29999999999</v>
      </c>
      <c r="E13" s="39">
        <v>153552.70000000001</v>
      </c>
      <c r="F13" s="39">
        <v>164301.9</v>
      </c>
    </row>
    <row r="14" spans="1:15" ht="78" customHeight="1" outlineLevel="3">
      <c r="A14" s="37" t="s">
        <v>405</v>
      </c>
      <c r="B14" s="38" t="s">
        <v>94</v>
      </c>
      <c r="C14" s="38" t="s">
        <v>162</v>
      </c>
      <c r="D14" s="39">
        <v>123678.8</v>
      </c>
      <c r="E14" s="39">
        <v>132460.29999999999</v>
      </c>
      <c r="F14" s="39">
        <v>141732.5</v>
      </c>
    </row>
    <row r="15" spans="1:15" ht="159.75" customHeight="1" outlineLevel="3">
      <c r="A15" s="40" t="s">
        <v>406</v>
      </c>
      <c r="B15" s="38" t="s">
        <v>93</v>
      </c>
      <c r="C15" s="38" t="s">
        <v>162</v>
      </c>
      <c r="D15" s="39">
        <v>94532.7</v>
      </c>
      <c r="E15" s="39">
        <v>101244.3</v>
      </c>
      <c r="F15" s="39">
        <v>108331.6</v>
      </c>
    </row>
    <row r="16" spans="1:15" ht="66" outlineLevel="1">
      <c r="A16" s="31" t="s">
        <v>7</v>
      </c>
      <c r="B16" s="38" t="s">
        <v>96</v>
      </c>
      <c r="C16" s="38"/>
      <c r="D16" s="33">
        <f>D17</f>
        <v>19462349.599999998</v>
      </c>
      <c r="E16" s="33">
        <f t="shared" ref="E16:F16" si="4">E17</f>
        <v>20158657.000000004</v>
      </c>
      <c r="F16" s="33">
        <f t="shared" si="4"/>
        <v>21100157.000000004</v>
      </c>
    </row>
    <row r="17" spans="1:6" ht="49.5" outlineLevel="2">
      <c r="A17" s="37" t="s">
        <v>8</v>
      </c>
      <c r="B17" s="38" t="s">
        <v>95</v>
      </c>
      <c r="C17" s="38"/>
      <c r="D17" s="39">
        <f>D18+D19+D20+D24+D25+D26+D27+D30+D33+D36+D39</f>
        <v>19462349.599999998</v>
      </c>
      <c r="E17" s="39">
        <f>E18+E19+E20+E24+E25+E26+E27+E30+E33+E36+E39</f>
        <v>20158657.000000004</v>
      </c>
      <c r="F17" s="39">
        <f>F18+F19+F20+F24+F25+F26+F27+F30+F33+F36+F39</f>
        <v>21100157.000000004</v>
      </c>
    </row>
    <row r="18" spans="1:6" ht="49.5" outlineLevel="3">
      <c r="A18" s="37" t="s">
        <v>9</v>
      </c>
      <c r="B18" s="38" t="s">
        <v>97</v>
      </c>
      <c r="C18" s="38" t="s">
        <v>162</v>
      </c>
      <c r="D18" s="39">
        <v>13388000</v>
      </c>
      <c r="E18" s="39">
        <v>13188000</v>
      </c>
      <c r="F18" s="39">
        <v>14129500</v>
      </c>
    </row>
    <row r="19" spans="1:6" ht="69" customHeight="1" outlineLevel="3">
      <c r="A19" s="41" t="s">
        <v>222</v>
      </c>
      <c r="B19" s="38" t="s">
        <v>221</v>
      </c>
      <c r="C19" s="38" t="s">
        <v>162</v>
      </c>
      <c r="D19" s="39">
        <v>2</v>
      </c>
      <c r="E19" s="39">
        <v>2</v>
      </c>
      <c r="F19" s="39">
        <v>2</v>
      </c>
    </row>
    <row r="20" spans="1:6" ht="268.5" customHeight="1" outlineLevel="3">
      <c r="A20" s="42" t="s">
        <v>407</v>
      </c>
      <c r="B20" s="35" t="s">
        <v>195</v>
      </c>
      <c r="C20" s="35"/>
      <c r="D20" s="36">
        <f>D21+D22+D23</f>
        <v>1798404.0999999999</v>
      </c>
      <c r="E20" s="36">
        <f t="shared" ref="E20:F20" si="5">E21+E22+E23</f>
        <v>1446256.7999999998</v>
      </c>
      <c r="F20" s="36">
        <f t="shared" si="5"/>
        <v>1446256.7999999998</v>
      </c>
    </row>
    <row r="21" spans="1:6" ht="409.5" outlineLevel="3">
      <c r="A21" s="43" t="s">
        <v>408</v>
      </c>
      <c r="B21" s="38" t="s">
        <v>197</v>
      </c>
      <c r="C21" s="38" t="s">
        <v>163</v>
      </c>
      <c r="D21" s="39">
        <v>1027741.9</v>
      </c>
      <c r="E21" s="39">
        <v>562067.4</v>
      </c>
      <c r="F21" s="39">
        <v>562067.4</v>
      </c>
    </row>
    <row r="22" spans="1:6" ht="297" outlineLevel="3">
      <c r="A22" s="43" t="s">
        <v>409</v>
      </c>
      <c r="B22" s="38" t="s">
        <v>196</v>
      </c>
      <c r="C22" s="38" t="s">
        <v>163</v>
      </c>
      <c r="D22" s="39">
        <v>525027</v>
      </c>
      <c r="E22" s="39">
        <v>624437.5</v>
      </c>
      <c r="F22" s="39">
        <v>624437.5</v>
      </c>
    </row>
    <row r="23" spans="1:6" ht="396" outlineLevel="3">
      <c r="A23" s="43" t="s">
        <v>410</v>
      </c>
      <c r="B23" s="38" t="s">
        <v>225</v>
      </c>
      <c r="C23" s="38" t="s">
        <v>163</v>
      </c>
      <c r="D23" s="39">
        <v>245635.20000000001</v>
      </c>
      <c r="E23" s="39">
        <v>259751.9</v>
      </c>
      <c r="F23" s="39">
        <v>259751.9</v>
      </c>
    </row>
    <row r="24" spans="1:6" ht="209.25" customHeight="1" outlineLevel="3">
      <c r="A24" s="43" t="s">
        <v>240</v>
      </c>
      <c r="B24" s="38" t="s">
        <v>243</v>
      </c>
      <c r="C24" s="38" t="s">
        <v>163</v>
      </c>
      <c r="D24" s="39">
        <v>4900</v>
      </c>
      <c r="E24" s="39">
        <v>5200</v>
      </c>
      <c r="F24" s="39">
        <v>5200</v>
      </c>
    </row>
    <row r="25" spans="1:6" ht="179.25" customHeight="1" outlineLevel="3">
      <c r="A25" s="43" t="s">
        <v>241</v>
      </c>
      <c r="B25" s="38" t="s">
        <v>238</v>
      </c>
      <c r="C25" s="38" t="s">
        <v>163</v>
      </c>
      <c r="D25" s="39">
        <v>400</v>
      </c>
      <c r="E25" s="39">
        <v>400</v>
      </c>
      <c r="F25" s="39">
        <v>400</v>
      </c>
    </row>
    <row r="26" spans="1:6" ht="179.25" customHeight="1" outlineLevel="3">
      <c r="A26" s="43" t="s">
        <v>242</v>
      </c>
      <c r="B26" s="38" t="s">
        <v>239</v>
      </c>
      <c r="C26" s="38" t="s">
        <v>163</v>
      </c>
      <c r="D26" s="39">
        <v>4800</v>
      </c>
      <c r="E26" s="39">
        <v>5400</v>
      </c>
      <c r="F26" s="39">
        <v>5400</v>
      </c>
    </row>
    <row r="27" spans="1:6" ht="132.75" customHeight="1" outlineLevel="3">
      <c r="A27" s="44" t="s">
        <v>10</v>
      </c>
      <c r="B27" s="32" t="s">
        <v>226</v>
      </c>
      <c r="C27" s="32"/>
      <c r="D27" s="33">
        <f>D28+D29</f>
        <v>1961043.1</v>
      </c>
      <c r="E27" s="33">
        <f t="shared" ref="E27:F27" si="6">E28+E29</f>
        <v>2532054.1</v>
      </c>
      <c r="F27" s="33">
        <f t="shared" si="6"/>
        <v>2532054.1</v>
      </c>
    </row>
    <row r="28" spans="1:6" ht="231" customHeight="1" outlineLevel="3">
      <c r="A28" s="45" t="s">
        <v>411</v>
      </c>
      <c r="B28" s="46" t="s">
        <v>227</v>
      </c>
      <c r="C28" s="35" t="s">
        <v>163</v>
      </c>
      <c r="D28" s="36">
        <v>1484739.3</v>
      </c>
      <c r="E28" s="36">
        <v>1647236.7</v>
      </c>
      <c r="F28" s="36">
        <v>1647236.7</v>
      </c>
    </row>
    <row r="29" spans="1:6" ht="234.75" customHeight="1" outlineLevel="3">
      <c r="A29" s="45" t="s">
        <v>412</v>
      </c>
      <c r="B29" s="46" t="s">
        <v>228</v>
      </c>
      <c r="C29" s="35" t="s">
        <v>163</v>
      </c>
      <c r="D29" s="36">
        <v>476303.8</v>
      </c>
      <c r="E29" s="36">
        <v>884817.4</v>
      </c>
      <c r="F29" s="36">
        <v>884817.4</v>
      </c>
    </row>
    <row r="30" spans="1:6" ht="185.25" customHeight="1" outlineLevel="3">
      <c r="A30" s="47" t="s">
        <v>413</v>
      </c>
      <c r="B30" s="32" t="s">
        <v>229</v>
      </c>
      <c r="C30" s="32"/>
      <c r="D30" s="33">
        <f>D31+D32</f>
        <v>9840.9</v>
      </c>
      <c r="E30" s="33">
        <f t="shared" ref="E30:F30" si="7">E31+E32</f>
        <v>12484.5</v>
      </c>
      <c r="F30" s="33">
        <f t="shared" si="7"/>
        <v>12484.5</v>
      </c>
    </row>
    <row r="31" spans="1:6" ht="275.25" customHeight="1" outlineLevel="3">
      <c r="A31" s="45" t="s">
        <v>414</v>
      </c>
      <c r="B31" s="35" t="s">
        <v>230</v>
      </c>
      <c r="C31" s="35" t="s">
        <v>163</v>
      </c>
      <c r="D31" s="36">
        <v>7450.7</v>
      </c>
      <c r="E31" s="36">
        <v>8121.8</v>
      </c>
      <c r="F31" s="36">
        <v>8121.8</v>
      </c>
    </row>
    <row r="32" spans="1:6" ht="273.75" customHeight="1" outlineLevel="3">
      <c r="A32" s="45" t="s">
        <v>415</v>
      </c>
      <c r="B32" s="35" t="s">
        <v>231</v>
      </c>
      <c r="C32" s="35" t="s">
        <v>163</v>
      </c>
      <c r="D32" s="36">
        <v>2390.1999999999998</v>
      </c>
      <c r="E32" s="36">
        <v>4362.7</v>
      </c>
      <c r="F32" s="36">
        <v>4362.7</v>
      </c>
    </row>
    <row r="33" spans="1:6" ht="181.5" customHeight="1" outlineLevel="7">
      <c r="A33" s="48" t="s">
        <v>416</v>
      </c>
      <c r="B33" s="49" t="s">
        <v>232</v>
      </c>
      <c r="C33" s="49" t="s">
        <v>163</v>
      </c>
      <c r="D33" s="50">
        <f>D34+D35</f>
        <v>2554356.2000000002</v>
      </c>
      <c r="E33" s="50">
        <f t="shared" ref="E33:F33" si="8">E34+E35</f>
        <v>3277999.8</v>
      </c>
      <c r="F33" s="50">
        <f t="shared" si="8"/>
        <v>3277999.8</v>
      </c>
    </row>
    <row r="34" spans="1:6" ht="238.5" customHeight="1" outlineLevel="7">
      <c r="A34" s="43" t="s">
        <v>417</v>
      </c>
      <c r="B34" s="35" t="s">
        <v>233</v>
      </c>
      <c r="C34" s="35" t="s">
        <v>163</v>
      </c>
      <c r="D34" s="39">
        <v>1933946.8</v>
      </c>
      <c r="E34" s="39">
        <v>2132514.2999999998</v>
      </c>
      <c r="F34" s="39">
        <v>2132514.2999999998</v>
      </c>
    </row>
    <row r="35" spans="1:6" ht="220.5" customHeight="1" outlineLevel="7">
      <c r="A35" s="43" t="s">
        <v>418</v>
      </c>
      <c r="B35" s="35" t="s">
        <v>234</v>
      </c>
      <c r="C35" s="35" t="s">
        <v>163</v>
      </c>
      <c r="D35" s="39">
        <v>620409.4</v>
      </c>
      <c r="E35" s="39">
        <v>1145485.5</v>
      </c>
      <c r="F35" s="39">
        <v>1145485.5</v>
      </c>
    </row>
    <row r="36" spans="1:6" ht="150" customHeight="1" outlineLevel="7">
      <c r="A36" s="48" t="s">
        <v>419</v>
      </c>
      <c r="B36" s="51" t="s">
        <v>237</v>
      </c>
      <c r="C36" s="38"/>
      <c r="D36" s="33">
        <f>D37+D38</f>
        <v>-271196.7</v>
      </c>
      <c r="E36" s="33">
        <f t="shared" ref="E36:F36" si="9">E37+E38</f>
        <v>-321377.2</v>
      </c>
      <c r="F36" s="33">
        <f t="shared" si="9"/>
        <v>-321377.2</v>
      </c>
    </row>
    <row r="37" spans="1:6" ht="228.75" customHeight="1" outlineLevel="7">
      <c r="A37" s="43" t="s">
        <v>420</v>
      </c>
      <c r="B37" s="52" t="s">
        <v>236</v>
      </c>
      <c r="C37" s="35" t="s">
        <v>163</v>
      </c>
      <c r="D37" s="39">
        <v>-205327.7</v>
      </c>
      <c r="E37" s="39">
        <v>-209073.1</v>
      </c>
      <c r="F37" s="39">
        <v>-209073.1</v>
      </c>
    </row>
    <row r="38" spans="1:6" ht="224.25" customHeight="1" outlineLevel="7">
      <c r="A38" s="43" t="s">
        <v>421</v>
      </c>
      <c r="B38" s="52" t="s">
        <v>235</v>
      </c>
      <c r="C38" s="35" t="s">
        <v>163</v>
      </c>
      <c r="D38" s="39">
        <v>-65869</v>
      </c>
      <c r="E38" s="39">
        <v>-112304.1</v>
      </c>
      <c r="F38" s="39">
        <v>-112304.1</v>
      </c>
    </row>
    <row r="39" spans="1:6" ht="66" customHeight="1" outlineLevel="3">
      <c r="A39" s="37" t="s">
        <v>11</v>
      </c>
      <c r="B39" s="38" t="s">
        <v>98</v>
      </c>
      <c r="C39" s="38" t="s">
        <v>162</v>
      </c>
      <c r="D39" s="39">
        <v>11800</v>
      </c>
      <c r="E39" s="39">
        <v>12237</v>
      </c>
      <c r="F39" s="39">
        <v>12237</v>
      </c>
    </row>
    <row r="40" spans="1:6" ht="18.75" outlineLevel="1">
      <c r="A40" s="31" t="s">
        <v>12</v>
      </c>
      <c r="B40" s="32" t="s">
        <v>99</v>
      </c>
      <c r="C40" s="32"/>
      <c r="D40" s="33">
        <f>D41</f>
        <v>2007698</v>
      </c>
      <c r="E40" s="33">
        <f t="shared" ref="E40:F40" si="10">E41</f>
        <v>2078578</v>
      </c>
      <c r="F40" s="33">
        <f t="shared" si="10"/>
        <v>2193572</v>
      </c>
    </row>
    <row r="41" spans="1:6" ht="49.5" outlineLevel="2">
      <c r="A41" s="37" t="s">
        <v>200</v>
      </c>
      <c r="B41" s="38" t="s">
        <v>101</v>
      </c>
      <c r="C41" s="38"/>
      <c r="D41" s="39">
        <f>D42+D44</f>
        <v>2007698</v>
      </c>
      <c r="E41" s="39">
        <f t="shared" ref="E41:F41" si="11">E42+E44</f>
        <v>2078578</v>
      </c>
      <c r="F41" s="39">
        <f t="shared" si="11"/>
        <v>2193572</v>
      </c>
    </row>
    <row r="42" spans="1:6" ht="66" outlineLevel="3">
      <c r="A42" s="34" t="s">
        <v>13</v>
      </c>
      <c r="B42" s="35" t="s">
        <v>100</v>
      </c>
      <c r="C42" s="35"/>
      <c r="D42" s="36">
        <f>D43</f>
        <v>1294965.2</v>
      </c>
      <c r="E42" s="36">
        <f t="shared" ref="E42:F42" si="12">E43</f>
        <v>1340682.8</v>
      </c>
      <c r="F42" s="36">
        <f t="shared" si="12"/>
        <v>1414853.9</v>
      </c>
    </row>
    <row r="43" spans="1:6" ht="66" outlineLevel="4">
      <c r="A43" s="37" t="s">
        <v>13</v>
      </c>
      <c r="B43" s="38" t="s">
        <v>102</v>
      </c>
      <c r="C43" s="38" t="s">
        <v>162</v>
      </c>
      <c r="D43" s="39">
        <v>1294965.2</v>
      </c>
      <c r="E43" s="39">
        <v>1340682.8</v>
      </c>
      <c r="F43" s="39">
        <v>1414853.9</v>
      </c>
    </row>
    <row r="44" spans="1:6" ht="82.5" outlineLevel="3">
      <c r="A44" s="34" t="s">
        <v>14</v>
      </c>
      <c r="B44" s="35" t="s">
        <v>103</v>
      </c>
      <c r="C44" s="35"/>
      <c r="D44" s="36">
        <f>D45</f>
        <v>712732.8</v>
      </c>
      <c r="E44" s="36">
        <f t="shared" ref="E44:F44" si="13">E45</f>
        <v>737895.2</v>
      </c>
      <c r="F44" s="36">
        <f t="shared" si="13"/>
        <v>778718.1</v>
      </c>
    </row>
    <row r="45" spans="1:6" ht="115.5" outlineLevel="4">
      <c r="A45" s="41" t="s">
        <v>201</v>
      </c>
      <c r="B45" s="38" t="s">
        <v>104</v>
      </c>
      <c r="C45" s="38" t="s">
        <v>162</v>
      </c>
      <c r="D45" s="39">
        <v>712732.8</v>
      </c>
      <c r="E45" s="39">
        <v>737895.2</v>
      </c>
      <c r="F45" s="39">
        <v>778718.1</v>
      </c>
    </row>
    <row r="46" spans="1:6" ht="18.75" outlineLevel="1">
      <c r="A46" s="31" t="s">
        <v>15</v>
      </c>
      <c r="B46" s="32" t="s">
        <v>105</v>
      </c>
      <c r="C46" s="32"/>
      <c r="D46" s="33">
        <f>D47+D50+D53</f>
        <v>4564560.5999999996</v>
      </c>
      <c r="E46" s="33">
        <f t="shared" ref="E46:F46" si="14">E47+E50+E53</f>
        <v>4667477.3</v>
      </c>
      <c r="F46" s="33">
        <f t="shared" si="14"/>
        <v>4820746</v>
      </c>
    </row>
    <row r="47" spans="1:6" ht="18.75" outlineLevel="2">
      <c r="A47" s="34" t="s">
        <v>16</v>
      </c>
      <c r="B47" s="35" t="s">
        <v>106</v>
      </c>
      <c r="C47" s="35"/>
      <c r="D47" s="36">
        <f>D48+D49</f>
        <v>3247565.6</v>
      </c>
      <c r="E47" s="36">
        <f>E48+E49</f>
        <v>3280041.3</v>
      </c>
      <c r="F47" s="36">
        <f t="shared" ref="F47" si="15">F48+F49</f>
        <v>3344894</v>
      </c>
    </row>
    <row r="48" spans="1:6" ht="49.5" outlineLevel="3">
      <c r="A48" s="37" t="s">
        <v>17</v>
      </c>
      <c r="B48" s="38" t="s">
        <v>107</v>
      </c>
      <c r="C48" s="38" t="s">
        <v>162</v>
      </c>
      <c r="D48" s="39">
        <v>3019890.7</v>
      </c>
      <c r="E48" s="39">
        <v>3050438.4</v>
      </c>
      <c r="F48" s="39">
        <v>3110751.4</v>
      </c>
    </row>
    <row r="49" spans="1:6" ht="49.5" outlineLevel="3">
      <c r="A49" s="37" t="s">
        <v>18</v>
      </c>
      <c r="B49" s="38" t="s">
        <v>108</v>
      </c>
      <c r="C49" s="38" t="s">
        <v>162</v>
      </c>
      <c r="D49" s="39">
        <v>227674.9</v>
      </c>
      <c r="E49" s="39">
        <v>229602.9</v>
      </c>
      <c r="F49" s="39">
        <v>234142.6</v>
      </c>
    </row>
    <row r="50" spans="1:6" ht="18.75" outlineLevel="2">
      <c r="A50" s="37" t="s">
        <v>19</v>
      </c>
      <c r="B50" s="38" t="s">
        <v>109</v>
      </c>
      <c r="C50" s="38"/>
      <c r="D50" s="39">
        <f>D51+D52</f>
        <v>1279483</v>
      </c>
      <c r="E50" s="39">
        <f t="shared" ref="E50:F50" si="16">E51+E52</f>
        <v>1349924</v>
      </c>
      <c r="F50" s="39">
        <f t="shared" si="16"/>
        <v>1438340</v>
      </c>
    </row>
    <row r="51" spans="1:6" ht="49.5" outlineLevel="3">
      <c r="A51" s="37" t="s">
        <v>20</v>
      </c>
      <c r="B51" s="38" t="s">
        <v>110</v>
      </c>
      <c r="C51" s="38" t="s">
        <v>162</v>
      </c>
      <c r="D51" s="39">
        <v>185178</v>
      </c>
      <c r="E51" s="39">
        <v>185247</v>
      </c>
      <c r="F51" s="39">
        <v>190064</v>
      </c>
    </row>
    <row r="52" spans="1:6" ht="49.5" outlineLevel="3">
      <c r="A52" s="37" t="s">
        <v>21</v>
      </c>
      <c r="B52" s="38" t="s">
        <v>111</v>
      </c>
      <c r="C52" s="38" t="s">
        <v>162</v>
      </c>
      <c r="D52" s="39">
        <v>1094305</v>
      </c>
      <c r="E52" s="39">
        <v>1164677</v>
      </c>
      <c r="F52" s="39">
        <v>1248276</v>
      </c>
    </row>
    <row r="53" spans="1:6" ht="49.5" outlineLevel="2">
      <c r="A53" s="37" t="s">
        <v>22</v>
      </c>
      <c r="B53" s="38" t="s">
        <v>112</v>
      </c>
      <c r="C53" s="38" t="s">
        <v>162</v>
      </c>
      <c r="D53" s="39">
        <v>37512</v>
      </c>
      <c r="E53" s="39">
        <v>37512</v>
      </c>
      <c r="F53" s="39">
        <v>37512</v>
      </c>
    </row>
    <row r="54" spans="1:6" ht="98.25" customHeight="1" outlineLevel="1">
      <c r="A54" s="31" t="s">
        <v>23</v>
      </c>
      <c r="B54" s="32" t="s">
        <v>113</v>
      </c>
      <c r="C54" s="32"/>
      <c r="D54" s="33">
        <f>D55+D58</f>
        <v>22482</v>
      </c>
      <c r="E54" s="33">
        <f t="shared" ref="E54:F54" si="17">E55+E58</f>
        <v>22738</v>
      </c>
      <c r="F54" s="33">
        <f t="shared" si="17"/>
        <v>23034</v>
      </c>
    </row>
    <row r="55" spans="1:6" ht="36.75" customHeight="1" outlineLevel="2">
      <c r="A55" s="34" t="s">
        <v>24</v>
      </c>
      <c r="B55" s="35" t="s">
        <v>114</v>
      </c>
      <c r="C55" s="35"/>
      <c r="D55" s="36">
        <f>D56+D57</f>
        <v>21500</v>
      </c>
      <c r="E55" s="36">
        <f t="shared" ref="E55:F55" si="18">E56+E57</f>
        <v>21700</v>
      </c>
      <c r="F55" s="36">
        <f t="shared" si="18"/>
        <v>22000</v>
      </c>
    </row>
    <row r="56" spans="1:6" ht="69" customHeight="1" outlineLevel="3">
      <c r="A56" s="37" t="s">
        <v>422</v>
      </c>
      <c r="B56" s="38" t="s">
        <v>115</v>
      </c>
      <c r="C56" s="38" t="s">
        <v>162</v>
      </c>
      <c r="D56" s="39">
        <v>10000</v>
      </c>
      <c r="E56" s="39">
        <v>10100</v>
      </c>
      <c r="F56" s="39">
        <v>10300</v>
      </c>
    </row>
    <row r="57" spans="1:6" ht="66" outlineLevel="3">
      <c r="A57" s="37" t="s">
        <v>25</v>
      </c>
      <c r="B57" s="38" t="s">
        <v>116</v>
      </c>
      <c r="C57" s="38" t="s">
        <v>162</v>
      </c>
      <c r="D57" s="39">
        <v>11500</v>
      </c>
      <c r="E57" s="39">
        <v>11600</v>
      </c>
      <c r="F57" s="39">
        <v>11700</v>
      </c>
    </row>
    <row r="58" spans="1:6" ht="66" outlineLevel="2">
      <c r="A58" s="34" t="s">
        <v>26</v>
      </c>
      <c r="B58" s="35" t="s">
        <v>117</v>
      </c>
      <c r="C58" s="35"/>
      <c r="D58" s="36">
        <f>D59+D60</f>
        <v>982</v>
      </c>
      <c r="E58" s="36">
        <f t="shared" ref="E58:F58" si="19">E59+E60</f>
        <v>1038</v>
      </c>
      <c r="F58" s="36">
        <f t="shared" si="19"/>
        <v>1034</v>
      </c>
    </row>
    <row r="59" spans="1:6" ht="73.5" customHeight="1" outlineLevel="3">
      <c r="A59" s="37" t="s">
        <v>27</v>
      </c>
      <c r="B59" s="38" t="s">
        <v>118</v>
      </c>
      <c r="C59" s="38" t="s">
        <v>162</v>
      </c>
      <c r="D59" s="39">
        <v>900</v>
      </c>
      <c r="E59" s="39">
        <v>950</v>
      </c>
      <c r="F59" s="39">
        <v>950</v>
      </c>
    </row>
    <row r="60" spans="1:6" ht="49.5" outlineLevel="3">
      <c r="A60" s="37" t="s">
        <v>28</v>
      </c>
      <c r="B60" s="38" t="s">
        <v>119</v>
      </c>
      <c r="C60" s="38" t="s">
        <v>162</v>
      </c>
      <c r="D60" s="39">
        <v>82</v>
      </c>
      <c r="E60" s="39">
        <v>88</v>
      </c>
      <c r="F60" s="39">
        <v>84</v>
      </c>
    </row>
    <row r="61" spans="1:6" ht="18.75" outlineLevel="1">
      <c r="A61" s="31" t="s">
        <v>29</v>
      </c>
      <c r="B61" s="32" t="s">
        <v>120</v>
      </c>
      <c r="C61" s="32"/>
      <c r="D61" s="33">
        <f>D62+D67</f>
        <v>146359.29999999999</v>
      </c>
      <c r="E61" s="33">
        <f t="shared" ref="E61:F61" si="20">E62+E67</f>
        <v>144791.59999999998</v>
      </c>
      <c r="F61" s="33">
        <f t="shared" si="20"/>
        <v>143155.89999999997</v>
      </c>
    </row>
    <row r="62" spans="1:6" ht="165.75" customHeight="1" outlineLevel="2">
      <c r="A62" s="34" t="s">
        <v>30</v>
      </c>
      <c r="B62" s="35" t="s">
        <v>121</v>
      </c>
      <c r="C62" s="35"/>
      <c r="D62" s="36">
        <f>D63+D64+D65+D66</f>
        <v>1041.8</v>
      </c>
      <c r="E62" s="36">
        <f t="shared" ref="E62:F62" si="21">E63+E64+E65+E66</f>
        <v>1041.8</v>
      </c>
      <c r="F62" s="36">
        <f t="shared" si="21"/>
        <v>1041.8</v>
      </c>
    </row>
    <row r="63" spans="1:6" ht="247.5" outlineLevel="3">
      <c r="A63" s="41" t="s">
        <v>202</v>
      </c>
      <c r="B63" s="38" t="s">
        <v>164</v>
      </c>
      <c r="C63" s="38" t="s">
        <v>165</v>
      </c>
      <c r="D63" s="39">
        <v>942</v>
      </c>
      <c r="E63" s="39">
        <v>942</v>
      </c>
      <c r="F63" s="39">
        <v>942</v>
      </c>
    </row>
    <row r="64" spans="1:6" ht="249.75" customHeight="1" outlineLevel="3">
      <c r="A64" s="43" t="s">
        <v>423</v>
      </c>
      <c r="B64" s="38" t="s">
        <v>244</v>
      </c>
      <c r="C64" s="38" t="s">
        <v>165</v>
      </c>
      <c r="D64" s="39">
        <v>5</v>
      </c>
      <c r="E64" s="39">
        <v>5</v>
      </c>
      <c r="F64" s="39">
        <v>5</v>
      </c>
    </row>
    <row r="65" spans="1:6" ht="243.75" customHeight="1" outlineLevel="7">
      <c r="A65" s="41" t="s">
        <v>31</v>
      </c>
      <c r="B65" s="38" t="s">
        <v>166</v>
      </c>
      <c r="C65" s="38" t="s">
        <v>165</v>
      </c>
      <c r="D65" s="39">
        <v>93.5</v>
      </c>
      <c r="E65" s="39">
        <v>93.5</v>
      </c>
      <c r="F65" s="39">
        <v>93.5</v>
      </c>
    </row>
    <row r="66" spans="1:6" ht="264.75" customHeight="1" outlineLevel="7">
      <c r="A66" s="43" t="s">
        <v>424</v>
      </c>
      <c r="B66" s="38" t="s">
        <v>245</v>
      </c>
      <c r="C66" s="38" t="s">
        <v>165</v>
      </c>
      <c r="D66" s="39">
        <v>1.3</v>
      </c>
      <c r="E66" s="39">
        <v>1.3</v>
      </c>
      <c r="F66" s="39">
        <v>1.3</v>
      </c>
    </row>
    <row r="67" spans="1:6" ht="79.5" customHeight="1" outlineLevel="2">
      <c r="A67" s="34" t="s">
        <v>32</v>
      </c>
      <c r="B67" s="35" t="s">
        <v>122</v>
      </c>
      <c r="C67" s="35"/>
      <c r="D67" s="36">
        <f>D68+D70+D72+D76+D79+D80+D81+D82+D85+D87+D88+D89+D90</f>
        <v>145317.5</v>
      </c>
      <c r="E67" s="36">
        <f t="shared" ref="E67:F67" si="22">E68+E70+E72+E76+E79+E80+E81+E82+E85+E87+E88+E89+E90</f>
        <v>143749.79999999999</v>
      </c>
      <c r="F67" s="36">
        <f t="shared" si="22"/>
        <v>142114.09999999998</v>
      </c>
    </row>
    <row r="68" spans="1:6" ht="173.25" customHeight="1" outlineLevel="2">
      <c r="A68" s="53" t="s">
        <v>180</v>
      </c>
      <c r="B68" s="35" t="s">
        <v>181</v>
      </c>
      <c r="C68" s="35"/>
      <c r="D68" s="36">
        <f>D69</f>
        <v>119</v>
      </c>
      <c r="E68" s="36">
        <f t="shared" ref="E68:F68" si="23">E69</f>
        <v>119</v>
      </c>
      <c r="F68" s="36">
        <f t="shared" si="23"/>
        <v>119</v>
      </c>
    </row>
    <row r="69" spans="1:6" ht="198" customHeight="1" outlineLevel="2">
      <c r="A69" s="41" t="s">
        <v>193</v>
      </c>
      <c r="B69" s="35" t="s">
        <v>182</v>
      </c>
      <c r="C69" s="38" t="s">
        <v>162</v>
      </c>
      <c r="D69" s="39">
        <v>119</v>
      </c>
      <c r="E69" s="39">
        <v>119</v>
      </c>
      <c r="F69" s="39">
        <v>119</v>
      </c>
    </row>
    <row r="70" spans="1:6" ht="72" customHeight="1" outlineLevel="3">
      <c r="A70" s="34" t="s">
        <v>33</v>
      </c>
      <c r="B70" s="35" t="s">
        <v>123</v>
      </c>
      <c r="C70" s="35"/>
      <c r="D70" s="36">
        <f>D71</f>
        <v>93000</v>
      </c>
      <c r="E70" s="36">
        <f t="shared" ref="E70:F70" si="24">E71</f>
        <v>93000</v>
      </c>
      <c r="F70" s="36">
        <f t="shared" si="24"/>
        <v>93000</v>
      </c>
    </row>
    <row r="71" spans="1:6" ht="99" outlineLevel="4">
      <c r="A71" s="41" t="s">
        <v>34</v>
      </c>
      <c r="B71" s="38" t="s">
        <v>171</v>
      </c>
      <c r="C71" s="38" t="s">
        <v>172</v>
      </c>
      <c r="D71" s="39">
        <v>93000</v>
      </c>
      <c r="E71" s="39">
        <v>93000</v>
      </c>
      <c r="F71" s="39">
        <v>93000</v>
      </c>
    </row>
    <row r="72" spans="1:6" ht="115.5" outlineLevel="3">
      <c r="A72" s="34" t="s">
        <v>35</v>
      </c>
      <c r="B72" s="35" t="s">
        <v>124</v>
      </c>
      <c r="C72" s="35"/>
      <c r="D72" s="36">
        <f>D73+D74+D75</f>
        <v>21402</v>
      </c>
      <c r="E72" s="36">
        <f t="shared" ref="E72:F72" si="25">E73+E74+E75</f>
        <v>20702</v>
      </c>
      <c r="F72" s="36">
        <f t="shared" si="25"/>
        <v>18838</v>
      </c>
    </row>
    <row r="73" spans="1:6" ht="90" customHeight="1" outlineLevel="4">
      <c r="A73" s="54" t="s">
        <v>36</v>
      </c>
      <c r="B73" s="35" t="s">
        <v>249</v>
      </c>
      <c r="C73" s="35" t="s">
        <v>250</v>
      </c>
      <c r="D73" s="36">
        <v>142</v>
      </c>
      <c r="E73" s="36">
        <v>142</v>
      </c>
      <c r="F73" s="36">
        <v>178</v>
      </c>
    </row>
    <row r="74" spans="1:6" ht="61.5" customHeight="1" outlineLevel="4">
      <c r="A74" s="54"/>
      <c r="B74" s="35" t="s">
        <v>247</v>
      </c>
      <c r="C74" s="35" t="s">
        <v>246</v>
      </c>
      <c r="D74" s="36">
        <v>20600</v>
      </c>
      <c r="E74" s="36">
        <v>19900</v>
      </c>
      <c r="F74" s="36">
        <v>18000</v>
      </c>
    </row>
    <row r="75" spans="1:6" ht="52.5" customHeight="1" outlineLevel="4">
      <c r="A75" s="54"/>
      <c r="B75" s="35" t="s">
        <v>248</v>
      </c>
      <c r="C75" s="35" t="s">
        <v>215</v>
      </c>
      <c r="D75" s="36">
        <v>660</v>
      </c>
      <c r="E75" s="36">
        <v>660</v>
      </c>
      <c r="F75" s="36">
        <v>660</v>
      </c>
    </row>
    <row r="76" spans="1:6" ht="98.25" customHeight="1" outlineLevel="3">
      <c r="A76" s="34" t="s">
        <v>37</v>
      </c>
      <c r="B76" s="35" t="s">
        <v>125</v>
      </c>
      <c r="C76" s="35"/>
      <c r="D76" s="36">
        <f>D77+D78</f>
        <v>3969.4</v>
      </c>
      <c r="E76" s="36">
        <f t="shared" ref="E76:F76" si="26">E77+E78</f>
        <v>3969.4</v>
      </c>
      <c r="F76" s="36">
        <f t="shared" si="26"/>
        <v>3969.4</v>
      </c>
    </row>
    <row r="77" spans="1:6" ht="123" customHeight="1" outlineLevel="4">
      <c r="A77" s="41" t="s">
        <v>38</v>
      </c>
      <c r="B77" s="38" t="s">
        <v>167</v>
      </c>
      <c r="C77" s="38" t="s">
        <v>165</v>
      </c>
      <c r="D77" s="39">
        <v>3300</v>
      </c>
      <c r="E77" s="39">
        <v>3300</v>
      </c>
      <c r="F77" s="39">
        <v>3300</v>
      </c>
    </row>
    <row r="78" spans="1:6" ht="152.25" customHeight="1" outlineLevel="4">
      <c r="A78" s="41" t="s">
        <v>39</v>
      </c>
      <c r="B78" s="38" t="s">
        <v>168</v>
      </c>
      <c r="C78" s="38" t="s">
        <v>165</v>
      </c>
      <c r="D78" s="39">
        <v>669.4</v>
      </c>
      <c r="E78" s="39">
        <v>669.4</v>
      </c>
      <c r="F78" s="39">
        <v>669.4</v>
      </c>
    </row>
    <row r="79" spans="1:6" ht="132.75" customHeight="1" outlineLevel="3">
      <c r="A79" s="37" t="s">
        <v>40</v>
      </c>
      <c r="B79" s="38" t="s">
        <v>174</v>
      </c>
      <c r="C79" s="38" t="s">
        <v>170</v>
      </c>
      <c r="D79" s="39">
        <v>259.89999999999998</v>
      </c>
      <c r="E79" s="39">
        <v>261.2</v>
      </c>
      <c r="F79" s="39">
        <v>262.5</v>
      </c>
    </row>
    <row r="80" spans="1:6" ht="66" outlineLevel="3">
      <c r="A80" s="37" t="s">
        <v>41</v>
      </c>
      <c r="B80" s="38" t="s">
        <v>169</v>
      </c>
      <c r="C80" s="38" t="s">
        <v>170</v>
      </c>
      <c r="D80" s="39">
        <v>4.2</v>
      </c>
      <c r="E80" s="39">
        <v>4.2</v>
      </c>
      <c r="F80" s="39">
        <v>4.2</v>
      </c>
    </row>
    <row r="81" spans="1:6" ht="212.25" customHeight="1" outlineLevel="3">
      <c r="A81" s="41" t="s">
        <v>203</v>
      </c>
      <c r="B81" s="38" t="s">
        <v>175</v>
      </c>
      <c r="C81" s="38" t="s">
        <v>176</v>
      </c>
      <c r="D81" s="39">
        <v>72</v>
      </c>
      <c r="E81" s="39">
        <v>76</v>
      </c>
      <c r="F81" s="39">
        <v>76</v>
      </c>
    </row>
    <row r="82" spans="1:6" ht="148.5" customHeight="1" outlineLevel="3">
      <c r="A82" s="34" t="s">
        <v>42</v>
      </c>
      <c r="B82" s="35" t="s">
        <v>126</v>
      </c>
      <c r="C82" s="35"/>
      <c r="D82" s="36">
        <f>D83+D84</f>
        <v>24243</v>
      </c>
      <c r="E82" s="36">
        <f t="shared" ref="E82:F82" si="27">E83+E84</f>
        <v>24400</v>
      </c>
      <c r="F82" s="36">
        <f t="shared" si="27"/>
        <v>24550</v>
      </c>
    </row>
    <row r="83" spans="1:6" ht="190.5" customHeight="1" outlineLevel="3">
      <c r="A83" s="41" t="s">
        <v>204</v>
      </c>
      <c r="B83" s="38" t="s">
        <v>183</v>
      </c>
      <c r="C83" s="38" t="s">
        <v>165</v>
      </c>
      <c r="D83" s="39">
        <v>12570</v>
      </c>
      <c r="E83" s="39">
        <v>12600</v>
      </c>
      <c r="F83" s="39">
        <v>12630</v>
      </c>
    </row>
    <row r="84" spans="1:6" ht="331.5" customHeight="1" outlineLevel="4">
      <c r="A84" s="40" t="s">
        <v>43</v>
      </c>
      <c r="B84" s="38" t="s">
        <v>184</v>
      </c>
      <c r="C84" s="38" t="s">
        <v>254</v>
      </c>
      <c r="D84" s="39">
        <v>11673</v>
      </c>
      <c r="E84" s="39">
        <v>11800</v>
      </c>
      <c r="F84" s="39">
        <v>11920</v>
      </c>
    </row>
    <row r="85" spans="1:6" ht="134.25" customHeight="1" outlineLevel="3">
      <c r="A85" s="34" t="s">
        <v>44</v>
      </c>
      <c r="B85" s="35" t="s">
        <v>127</v>
      </c>
      <c r="C85" s="35"/>
      <c r="D85" s="36">
        <f>D86</f>
        <v>800</v>
      </c>
      <c r="E85" s="36">
        <f t="shared" ref="E85:F85" si="28">E86</f>
        <v>850</v>
      </c>
      <c r="F85" s="36">
        <f t="shared" si="28"/>
        <v>850</v>
      </c>
    </row>
    <row r="86" spans="1:6" ht="186.75" customHeight="1" outlineLevel="7">
      <c r="A86" s="40" t="s">
        <v>45</v>
      </c>
      <c r="B86" s="38" t="s">
        <v>177</v>
      </c>
      <c r="C86" s="38" t="s">
        <v>254</v>
      </c>
      <c r="D86" s="39">
        <v>800</v>
      </c>
      <c r="E86" s="39">
        <v>850</v>
      </c>
      <c r="F86" s="39">
        <v>850</v>
      </c>
    </row>
    <row r="87" spans="1:6" ht="77.25" customHeight="1" outlineLevel="7">
      <c r="A87" s="43" t="s">
        <v>252</v>
      </c>
      <c r="B87" s="38" t="s">
        <v>251</v>
      </c>
      <c r="C87" s="38" t="s">
        <v>162</v>
      </c>
      <c r="D87" s="39">
        <v>13</v>
      </c>
      <c r="E87" s="39">
        <v>13</v>
      </c>
      <c r="F87" s="39">
        <v>13</v>
      </c>
    </row>
    <row r="88" spans="1:6" ht="160.5" customHeight="1" outlineLevel="3">
      <c r="A88" s="40" t="s">
        <v>46</v>
      </c>
      <c r="B88" s="38" t="s">
        <v>178</v>
      </c>
      <c r="C88" s="38" t="s">
        <v>173</v>
      </c>
      <c r="D88" s="39">
        <v>1135</v>
      </c>
      <c r="E88" s="39">
        <v>50</v>
      </c>
      <c r="F88" s="39">
        <v>120</v>
      </c>
    </row>
    <row r="89" spans="1:6" ht="165" outlineLevel="3">
      <c r="A89" s="40" t="s">
        <v>47</v>
      </c>
      <c r="B89" s="38" t="s">
        <v>179</v>
      </c>
      <c r="C89" s="38" t="s">
        <v>173</v>
      </c>
      <c r="D89" s="39">
        <v>300</v>
      </c>
      <c r="E89" s="39">
        <v>305</v>
      </c>
      <c r="F89" s="39">
        <v>312</v>
      </c>
    </row>
    <row r="90" spans="1:6" ht="115.5" outlineLevel="3">
      <c r="A90" s="37" t="s">
        <v>48</v>
      </c>
      <c r="B90" s="38" t="s">
        <v>186</v>
      </c>
      <c r="C90" s="38" t="s">
        <v>185</v>
      </c>
      <c r="D90" s="39"/>
      <c r="E90" s="39"/>
      <c r="F90" s="39"/>
    </row>
    <row r="91" spans="1:6" ht="49.5" outlineLevel="1">
      <c r="A91" s="31" t="s">
        <v>49</v>
      </c>
      <c r="B91" s="32" t="s">
        <v>128</v>
      </c>
      <c r="C91" s="32"/>
      <c r="D91" s="33">
        <f>+D92</f>
        <v>7</v>
      </c>
      <c r="E91" s="33">
        <f t="shared" ref="E91:F91" si="29">+E92</f>
        <v>3</v>
      </c>
      <c r="F91" s="33">
        <f t="shared" si="29"/>
        <v>0</v>
      </c>
    </row>
    <row r="92" spans="1:6" ht="49.5" outlineLevel="2">
      <c r="A92" s="34" t="s">
        <v>205</v>
      </c>
      <c r="B92" s="35" t="s">
        <v>129</v>
      </c>
      <c r="C92" s="35"/>
      <c r="D92" s="36">
        <f>D93</f>
        <v>7</v>
      </c>
      <c r="E92" s="36">
        <f t="shared" ref="E92:F92" si="30">E93</f>
        <v>3</v>
      </c>
      <c r="F92" s="36">
        <f t="shared" si="30"/>
        <v>0</v>
      </c>
    </row>
    <row r="93" spans="1:6" ht="49.5" outlineLevel="3">
      <c r="A93" s="37" t="s">
        <v>50</v>
      </c>
      <c r="B93" s="38" t="s">
        <v>130</v>
      </c>
      <c r="C93" s="38" t="s">
        <v>162</v>
      </c>
      <c r="D93" s="39">
        <v>7</v>
      </c>
      <c r="E93" s="39">
        <v>3</v>
      </c>
      <c r="F93" s="39">
        <v>0</v>
      </c>
    </row>
    <row r="94" spans="1:6" ht="93.75" customHeight="1" outlineLevel="1">
      <c r="A94" s="31" t="s">
        <v>51</v>
      </c>
      <c r="B94" s="32" t="s">
        <v>131</v>
      </c>
      <c r="C94" s="32"/>
      <c r="D94" s="33">
        <f>D95+D99+D110</f>
        <v>24203.7</v>
      </c>
      <c r="E94" s="33">
        <f>E95+E99+E110</f>
        <v>24403.7</v>
      </c>
      <c r="F94" s="33">
        <f>F95+F99+F110</f>
        <v>24603.7</v>
      </c>
    </row>
    <row r="95" spans="1:6" ht="148.5" outlineLevel="2">
      <c r="A95" s="34" t="s">
        <v>52</v>
      </c>
      <c r="B95" s="35" t="s">
        <v>132</v>
      </c>
      <c r="C95" s="35"/>
      <c r="D95" s="36">
        <f>D96+D97+D98</f>
        <v>1242</v>
      </c>
      <c r="E95" s="36">
        <f t="shared" ref="E95:F95" si="31">E96+E97+E98</f>
        <v>1442</v>
      </c>
      <c r="F95" s="36">
        <f t="shared" si="31"/>
        <v>1642</v>
      </c>
    </row>
    <row r="96" spans="1:6" ht="96.75" customHeight="1" outlineLevel="3">
      <c r="A96" s="37" t="s">
        <v>53</v>
      </c>
      <c r="B96" s="38" t="s">
        <v>253</v>
      </c>
      <c r="C96" s="38" t="s">
        <v>254</v>
      </c>
      <c r="D96" s="39">
        <v>92</v>
      </c>
      <c r="E96" s="39">
        <v>92</v>
      </c>
      <c r="F96" s="39">
        <v>92</v>
      </c>
    </row>
    <row r="97" spans="1:6" ht="96" customHeight="1" outlineLevel="3">
      <c r="A97" s="37" t="s">
        <v>53</v>
      </c>
      <c r="B97" s="38" t="s">
        <v>255</v>
      </c>
      <c r="C97" s="38" t="s">
        <v>246</v>
      </c>
      <c r="D97" s="39">
        <v>1100</v>
      </c>
      <c r="E97" s="39">
        <v>1300</v>
      </c>
      <c r="F97" s="39">
        <v>1500</v>
      </c>
    </row>
    <row r="98" spans="1:6" ht="115.5" outlineLevel="3">
      <c r="A98" s="37" t="s">
        <v>53</v>
      </c>
      <c r="B98" s="38" t="s">
        <v>256</v>
      </c>
      <c r="C98" s="38" t="s">
        <v>257</v>
      </c>
      <c r="D98" s="39">
        <v>50</v>
      </c>
      <c r="E98" s="39">
        <v>50</v>
      </c>
      <c r="F98" s="39">
        <v>50</v>
      </c>
    </row>
    <row r="99" spans="1:6" ht="165" outlineLevel="2">
      <c r="A99" s="40" t="s">
        <v>206</v>
      </c>
      <c r="B99" s="38" t="s">
        <v>133</v>
      </c>
      <c r="C99" s="38"/>
      <c r="D99" s="39">
        <f>D100+D102+D108</f>
        <v>22937.7</v>
      </c>
      <c r="E99" s="39">
        <f t="shared" ref="E99:F99" si="32">E100+E102+E108</f>
        <v>22937.7</v>
      </c>
      <c r="F99" s="39">
        <f t="shared" si="32"/>
        <v>22937.7</v>
      </c>
    </row>
    <row r="100" spans="1:6" ht="165" outlineLevel="3">
      <c r="A100" s="55" t="s">
        <v>54</v>
      </c>
      <c r="B100" s="35" t="s">
        <v>134</v>
      </c>
      <c r="C100" s="35"/>
      <c r="D100" s="36">
        <f>D101</f>
        <v>16000</v>
      </c>
      <c r="E100" s="36">
        <f t="shared" ref="E100:F100" si="33">E101</f>
        <v>16000</v>
      </c>
      <c r="F100" s="36">
        <f t="shared" si="33"/>
        <v>16000</v>
      </c>
    </row>
    <row r="101" spans="1:6" ht="165" outlineLevel="4">
      <c r="A101" s="40" t="s">
        <v>55</v>
      </c>
      <c r="B101" s="38" t="s">
        <v>258</v>
      </c>
      <c r="C101" s="38" t="s">
        <v>259</v>
      </c>
      <c r="D101" s="39">
        <v>16000</v>
      </c>
      <c r="E101" s="39">
        <v>16000</v>
      </c>
      <c r="F101" s="39">
        <v>16000</v>
      </c>
    </row>
    <row r="102" spans="1:6" ht="165" outlineLevel="3">
      <c r="A102" s="55" t="s">
        <v>56</v>
      </c>
      <c r="B102" s="35" t="s">
        <v>135</v>
      </c>
      <c r="C102" s="35"/>
      <c r="D102" s="36">
        <f>D103+D104+D105+D106+D107</f>
        <v>2737.7</v>
      </c>
      <c r="E102" s="36">
        <f t="shared" ref="E102:F102" si="34">E103+E104+E105+E106+E107</f>
        <v>2737.7</v>
      </c>
      <c r="F102" s="36">
        <f t="shared" si="34"/>
        <v>2737.7</v>
      </c>
    </row>
    <row r="103" spans="1:6" ht="148.5" outlineLevel="4">
      <c r="A103" s="37" t="s">
        <v>57</v>
      </c>
      <c r="B103" s="38" t="s">
        <v>260</v>
      </c>
      <c r="C103" s="38" t="s">
        <v>215</v>
      </c>
      <c r="D103" s="39">
        <v>600</v>
      </c>
      <c r="E103" s="39">
        <v>600</v>
      </c>
      <c r="F103" s="39">
        <v>600</v>
      </c>
    </row>
    <row r="104" spans="1:6" ht="148.5" outlineLevel="4">
      <c r="A104" s="37" t="s">
        <v>57</v>
      </c>
      <c r="B104" s="38" t="s">
        <v>261</v>
      </c>
      <c r="C104" s="38" t="s">
        <v>257</v>
      </c>
      <c r="D104" s="39">
        <v>367</v>
      </c>
      <c r="E104" s="39">
        <v>367</v>
      </c>
      <c r="F104" s="39">
        <v>367</v>
      </c>
    </row>
    <row r="105" spans="1:6" ht="148.5" outlineLevel="4">
      <c r="A105" s="37" t="s">
        <v>57</v>
      </c>
      <c r="B105" s="38" t="s">
        <v>262</v>
      </c>
      <c r="C105" s="38" t="s">
        <v>263</v>
      </c>
      <c r="D105" s="39">
        <v>972.1</v>
      </c>
      <c r="E105" s="39">
        <v>972.1</v>
      </c>
      <c r="F105" s="39">
        <v>972.1</v>
      </c>
    </row>
    <row r="106" spans="1:6" ht="148.5" outlineLevel="4">
      <c r="A106" s="37" t="s">
        <v>57</v>
      </c>
      <c r="B106" s="38" t="s">
        <v>264</v>
      </c>
      <c r="C106" s="38" t="s">
        <v>265</v>
      </c>
      <c r="D106" s="39">
        <v>84.8</v>
      </c>
      <c r="E106" s="39">
        <v>84.8</v>
      </c>
      <c r="F106" s="39">
        <v>84.8</v>
      </c>
    </row>
    <row r="107" spans="1:6" ht="148.5" outlineLevel="4">
      <c r="A107" s="37" t="s">
        <v>57</v>
      </c>
      <c r="B107" s="38" t="s">
        <v>266</v>
      </c>
      <c r="C107" s="38" t="s">
        <v>267</v>
      </c>
      <c r="D107" s="39">
        <v>713.8</v>
      </c>
      <c r="E107" s="39">
        <v>713.8</v>
      </c>
      <c r="F107" s="39">
        <v>713.8</v>
      </c>
    </row>
    <row r="108" spans="1:6" ht="82.5" outlineLevel="3">
      <c r="A108" s="34" t="s">
        <v>58</v>
      </c>
      <c r="B108" s="35" t="s">
        <v>138</v>
      </c>
      <c r="C108" s="35"/>
      <c r="D108" s="36">
        <f>D109</f>
        <v>4200</v>
      </c>
      <c r="E108" s="36">
        <f t="shared" ref="E108:F108" si="35">E109</f>
        <v>4200</v>
      </c>
      <c r="F108" s="36">
        <f t="shared" si="35"/>
        <v>4200</v>
      </c>
    </row>
    <row r="109" spans="1:6" ht="66" outlineLevel="4">
      <c r="A109" s="37" t="s">
        <v>59</v>
      </c>
      <c r="B109" s="38" t="s">
        <v>268</v>
      </c>
      <c r="C109" s="38" t="s">
        <v>257</v>
      </c>
      <c r="D109" s="39">
        <v>4200</v>
      </c>
      <c r="E109" s="39">
        <v>4200</v>
      </c>
      <c r="F109" s="39">
        <v>4200</v>
      </c>
    </row>
    <row r="110" spans="1:6" ht="82.5" outlineLevel="2">
      <c r="A110" s="37" t="s">
        <v>270</v>
      </c>
      <c r="B110" s="38" t="s">
        <v>269</v>
      </c>
      <c r="C110" s="38"/>
      <c r="D110" s="39">
        <f>D111</f>
        <v>24</v>
      </c>
      <c r="E110" s="39">
        <f t="shared" ref="E110:F110" si="36">E111</f>
        <v>24</v>
      </c>
      <c r="F110" s="39">
        <f t="shared" si="36"/>
        <v>24</v>
      </c>
    </row>
    <row r="111" spans="1:6" ht="115.5" outlineLevel="3">
      <c r="A111" s="34" t="s">
        <v>272</v>
      </c>
      <c r="B111" s="35" t="s">
        <v>271</v>
      </c>
      <c r="C111" s="35"/>
      <c r="D111" s="36">
        <f>D112</f>
        <v>24</v>
      </c>
      <c r="E111" s="36">
        <f t="shared" ref="E111:F111" si="37">E112</f>
        <v>24</v>
      </c>
      <c r="F111" s="36">
        <f t="shared" si="37"/>
        <v>24</v>
      </c>
    </row>
    <row r="112" spans="1:6" ht="192" customHeight="1" outlineLevel="4">
      <c r="A112" s="56" t="s">
        <v>425</v>
      </c>
      <c r="B112" s="38" t="s">
        <v>273</v>
      </c>
      <c r="C112" s="38" t="s">
        <v>215</v>
      </c>
      <c r="D112" s="39">
        <v>24</v>
      </c>
      <c r="E112" s="39">
        <v>24</v>
      </c>
      <c r="F112" s="39">
        <v>24</v>
      </c>
    </row>
    <row r="113" spans="1:6" ht="33" outlineLevel="1">
      <c r="A113" s="31" t="s">
        <v>60</v>
      </c>
      <c r="B113" s="32" t="s">
        <v>139</v>
      </c>
      <c r="C113" s="32"/>
      <c r="D113" s="33">
        <f>D114+D122</f>
        <v>118787.5</v>
      </c>
      <c r="E113" s="33">
        <f t="shared" ref="E113:F113" si="38">E114+E122</f>
        <v>118837.5</v>
      </c>
      <c r="F113" s="33">
        <f t="shared" si="38"/>
        <v>118837.5</v>
      </c>
    </row>
    <row r="114" spans="1:6" ht="18.75" outlineLevel="2">
      <c r="A114" s="37" t="s">
        <v>61</v>
      </c>
      <c r="B114" s="38" t="s">
        <v>140</v>
      </c>
      <c r="C114" s="38"/>
      <c r="D114" s="39">
        <f>D115+D117+D118+D120</f>
        <v>8787.5</v>
      </c>
      <c r="E114" s="39">
        <f t="shared" ref="E114:F114" si="39">E115+E117+E118+E120</f>
        <v>8837.5</v>
      </c>
      <c r="F114" s="39">
        <f t="shared" si="39"/>
        <v>8837.5</v>
      </c>
    </row>
    <row r="115" spans="1:6" ht="115.5" outlineLevel="3">
      <c r="A115" s="34" t="s">
        <v>426</v>
      </c>
      <c r="B115" s="35" t="s">
        <v>141</v>
      </c>
      <c r="C115" s="35"/>
      <c r="D115" s="36">
        <f>D116</f>
        <v>5871</v>
      </c>
      <c r="E115" s="36">
        <f t="shared" ref="E115:F115" si="40">E116</f>
        <v>5871</v>
      </c>
      <c r="F115" s="36">
        <f t="shared" si="40"/>
        <v>5871</v>
      </c>
    </row>
    <row r="116" spans="1:6" ht="102.75" customHeight="1" outlineLevel="4">
      <c r="A116" s="37" t="s">
        <v>427</v>
      </c>
      <c r="B116" s="38" t="s">
        <v>216</v>
      </c>
      <c r="C116" s="38" t="s">
        <v>215</v>
      </c>
      <c r="D116" s="39">
        <v>5871</v>
      </c>
      <c r="E116" s="39">
        <v>5871</v>
      </c>
      <c r="F116" s="39">
        <v>5871</v>
      </c>
    </row>
    <row r="117" spans="1:6" ht="49.5" outlineLevel="3">
      <c r="A117" s="37" t="s">
        <v>62</v>
      </c>
      <c r="B117" s="38" t="s">
        <v>142</v>
      </c>
      <c r="C117" s="38" t="s">
        <v>162</v>
      </c>
      <c r="D117" s="39">
        <v>2329</v>
      </c>
      <c r="E117" s="39">
        <v>2329</v>
      </c>
      <c r="F117" s="39">
        <v>2329</v>
      </c>
    </row>
    <row r="118" spans="1:6" ht="99" outlineLevel="3">
      <c r="A118" s="43" t="s">
        <v>429</v>
      </c>
      <c r="B118" s="35" t="s">
        <v>143</v>
      </c>
      <c r="C118" s="35"/>
      <c r="D118" s="36">
        <f>D119</f>
        <v>150</v>
      </c>
      <c r="E118" s="36">
        <f>E119</f>
        <v>200</v>
      </c>
      <c r="F118" s="36">
        <f t="shared" ref="F118" si="41">F119</f>
        <v>200</v>
      </c>
    </row>
    <row r="119" spans="1:6" ht="213.75" customHeight="1" outlineLevel="4">
      <c r="A119" s="43" t="s">
        <v>428</v>
      </c>
      <c r="B119" s="38" t="s">
        <v>219</v>
      </c>
      <c r="C119" s="38" t="s">
        <v>215</v>
      </c>
      <c r="D119" s="39">
        <v>150</v>
      </c>
      <c r="E119" s="39">
        <v>200</v>
      </c>
      <c r="F119" s="39">
        <v>200</v>
      </c>
    </row>
    <row r="120" spans="1:6" ht="49.5" outlineLevel="3">
      <c r="A120" s="37" t="s">
        <v>63</v>
      </c>
      <c r="B120" s="38" t="s">
        <v>144</v>
      </c>
      <c r="C120" s="38"/>
      <c r="D120" s="39">
        <f>D121</f>
        <v>437.5</v>
      </c>
      <c r="E120" s="39">
        <f t="shared" ref="E120:F120" si="42">E121</f>
        <v>437.5</v>
      </c>
      <c r="F120" s="39">
        <f t="shared" si="42"/>
        <v>437.5</v>
      </c>
    </row>
    <row r="121" spans="1:6" ht="72" customHeight="1" outlineLevel="7">
      <c r="A121" s="37" t="s">
        <v>64</v>
      </c>
      <c r="B121" s="38" t="s">
        <v>220</v>
      </c>
      <c r="C121" s="38" t="s">
        <v>215</v>
      </c>
      <c r="D121" s="39">
        <v>437.5</v>
      </c>
      <c r="E121" s="39">
        <v>437.5</v>
      </c>
      <c r="F121" s="39">
        <v>437.5</v>
      </c>
    </row>
    <row r="122" spans="1:6" ht="18.75" outlineLevel="2">
      <c r="A122" s="37" t="s">
        <v>65</v>
      </c>
      <c r="B122" s="38" t="s">
        <v>145</v>
      </c>
      <c r="C122" s="38"/>
      <c r="D122" s="39">
        <f>D123</f>
        <v>110000</v>
      </c>
      <c r="E122" s="39">
        <f t="shared" ref="E122:F122" si="43">E123</f>
        <v>110000</v>
      </c>
      <c r="F122" s="39">
        <f t="shared" si="43"/>
        <v>110000</v>
      </c>
    </row>
    <row r="123" spans="1:6" ht="49.5" outlineLevel="3">
      <c r="A123" s="34" t="s">
        <v>66</v>
      </c>
      <c r="B123" s="35" t="s">
        <v>146</v>
      </c>
      <c r="C123" s="35"/>
      <c r="D123" s="36">
        <f>D124+D125</f>
        <v>110000</v>
      </c>
      <c r="E123" s="36">
        <f t="shared" ref="E123:F123" si="44">E124+E125</f>
        <v>110000</v>
      </c>
      <c r="F123" s="36">
        <f t="shared" si="44"/>
        <v>110000</v>
      </c>
    </row>
    <row r="124" spans="1:6" ht="66" outlineLevel="4">
      <c r="A124" s="37" t="s">
        <v>67</v>
      </c>
      <c r="B124" s="38" t="s">
        <v>217</v>
      </c>
      <c r="C124" s="38" t="s">
        <v>215</v>
      </c>
      <c r="D124" s="39">
        <v>108500</v>
      </c>
      <c r="E124" s="39">
        <v>108500</v>
      </c>
      <c r="F124" s="39">
        <v>108500</v>
      </c>
    </row>
    <row r="125" spans="1:6" ht="82.5" outlineLevel="4">
      <c r="A125" s="37" t="s">
        <v>68</v>
      </c>
      <c r="B125" s="38" t="s">
        <v>218</v>
      </c>
      <c r="C125" s="38" t="s">
        <v>215</v>
      </c>
      <c r="D125" s="39">
        <v>1500</v>
      </c>
      <c r="E125" s="39">
        <v>1500</v>
      </c>
      <c r="F125" s="39">
        <v>1500</v>
      </c>
    </row>
    <row r="126" spans="1:6" ht="49.5" outlineLevel="1">
      <c r="A126" s="31" t="s">
        <v>69</v>
      </c>
      <c r="B126" s="32" t="s">
        <v>147</v>
      </c>
      <c r="C126" s="32"/>
      <c r="D126" s="33">
        <f>D127+D138</f>
        <v>38803.899999999994</v>
      </c>
      <c r="E126" s="33">
        <f>E127+E138</f>
        <v>38797.5</v>
      </c>
      <c r="F126" s="33">
        <f>F127+F138</f>
        <v>38812.1</v>
      </c>
    </row>
    <row r="127" spans="1:6" ht="49.5" customHeight="1" outlineLevel="1">
      <c r="A127" s="41" t="s">
        <v>70</v>
      </c>
      <c r="B127" s="38" t="s">
        <v>148</v>
      </c>
      <c r="C127" s="32"/>
      <c r="D127" s="39">
        <f>D128+D130+D132+D134</f>
        <v>28353.699999999997</v>
      </c>
      <c r="E127" s="39">
        <f t="shared" ref="E127:F127" si="45">E128+E130+E132+E134</f>
        <v>28355.699999999997</v>
      </c>
      <c r="F127" s="39">
        <f t="shared" si="45"/>
        <v>28358.699999999997</v>
      </c>
    </row>
    <row r="128" spans="1:6" ht="111.75" customHeight="1" outlineLevel="1">
      <c r="A128" s="42" t="s">
        <v>199</v>
      </c>
      <c r="B128" s="35" t="s">
        <v>198</v>
      </c>
      <c r="C128" s="35"/>
      <c r="D128" s="36">
        <f>D129</f>
        <v>18</v>
      </c>
      <c r="E128" s="36">
        <f t="shared" ref="E128:F128" si="46">E129</f>
        <v>18</v>
      </c>
      <c r="F128" s="36">
        <f t="shared" si="46"/>
        <v>18</v>
      </c>
    </row>
    <row r="129" spans="1:6" ht="130.5" customHeight="1" outlineLevel="1">
      <c r="A129" s="41" t="s">
        <v>208</v>
      </c>
      <c r="B129" s="38" t="s">
        <v>207</v>
      </c>
      <c r="C129" s="38" t="s">
        <v>162</v>
      </c>
      <c r="D129" s="39">
        <v>18</v>
      </c>
      <c r="E129" s="39">
        <v>18</v>
      </c>
      <c r="F129" s="39">
        <v>18</v>
      </c>
    </row>
    <row r="130" spans="1:6" ht="49.5" outlineLevel="2">
      <c r="A130" s="34" t="s">
        <v>188</v>
      </c>
      <c r="B130" s="35" t="s">
        <v>190</v>
      </c>
      <c r="C130" s="35"/>
      <c r="D130" s="36">
        <f>D131</f>
        <v>271.10000000000002</v>
      </c>
      <c r="E130" s="36">
        <f t="shared" ref="E130:F130" si="47">E131</f>
        <v>271.10000000000002</v>
      </c>
      <c r="F130" s="36">
        <f t="shared" si="47"/>
        <v>271.10000000000002</v>
      </c>
    </row>
    <row r="131" spans="1:6" ht="82.5" outlineLevel="2">
      <c r="A131" s="41" t="s">
        <v>187</v>
      </c>
      <c r="B131" s="38" t="s">
        <v>189</v>
      </c>
      <c r="C131" s="38" t="s">
        <v>172</v>
      </c>
      <c r="D131" s="39">
        <v>271.10000000000002</v>
      </c>
      <c r="E131" s="39">
        <v>271.10000000000002</v>
      </c>
      <c r="F131" s="39">
        <v>271.10000000000002</v>
      </c>
    </row>
    <row r="132" spans="1:6" ht="99" customHeight="1" outlineLevel="2">
      <c r="A132" s="45" t="s">
        <v>276</v>
      </c>
      <c r="B132" s="35" t="s">
        <v>274</v>
      </c>
      <c r="C132" s="35"/>
      <c r="D132" s="36">
        <f>D133</f>
        <v>40</v>
      </c>
      <c r="E132" s="36">
        <f t="shared" ref="E132:F132" si="48">E133</f>
        <v>42</v>
      </c>
      <c r="F132" s="36">
        <f t="shared" si="48"/>
        <v>45</v>
      </c>
    </row>
    <row r="133" spans="1:6" ht="203.25" customHeight="1" outlineLevel="2">
      <c r="A133" s="43" t="s">
        <v>277</v>
      </c>
      <c r="B133" s="38" t="s">
        <v>275</v>
      </c>
      <c r="C133" s="38" t="s">
        <v>215</v>
      </c>
      <c r="D133" s="39">
        <v>40</v>
      </c>
      <c r="E133" s="39">
        <v>42</v>
      </c>
      <c r="F133" s="39">
        <v>45</v>
      </c>
    </row>
    <row r="134" spans="1:6" ht="33" outlineLevel="3">
      <c r="A134" s="34" t="s">
        <v>71</v>
      </c>
      <c r="B134" s="35" t="s">
        <v>149</v>
      </c>
      <c r="C134" s="35"/>
      <c r="D134" s="36">
        <f>D135+D136+D137</f>
        <v>28024.6</v>
      </c>
      <c r="E134" s="36">
        <f t="shared" ref="E134:F134" si="49">E135+E136+E137</f>
        <v>28024.6</v>
      </c>
      <c r="F134" s="36">
        <f t="shared" si="49"/>
        <v>28024.6</v>
      </c>
    </row>
    <row r="135" spans="1:6" ht="75.75" customHeight="1" outlineLevel="4">
      <c r="A135" s="43" t="s">
        <v>72</v>
      </c>
      <c r="B135" s="38" t="s">
        <v>280</v>
      </c>
      <c r="C135" s="38" t="s">
        <v>192</v>
      </c>
      <c r="D135" s="39">
        <v>2270</v>
      </c>
      <c r="E135" s="39">
        <v>2270</v>
      </c>
      <c r="F135" s="39">
        <v>2270</v>
      </c>
    </row>
    <row r="136" spans="1:6" ht="72.75" customHeight="1" outlineLevel="4">
      <c r="A136" s="43" t="s">
        <v>72</v>
      </c>
      <c r="B136" s="38" t="s">
        <v>279</v>
      </c>
      <c r="C136" s="38" t="s">
        <v>263</v>
      </c>
      <c r="D136" s="39">
        <v>20750</v>
      </c>
      <c r="E136" s="39">
        <v>20750</v>
      </c>
      <c r="F136" s="39">
        <v>20750</v>
      </c>
    </row>
    <row r="137" spans="1:6" ht="72.75" customHeight="1" outlineLevel="4">
      <c r="A137" s="43" t="s">
        <v>72</v>
      </c>
      <c r="B137" s="38" t="s">
        <v>278</v>
      </c>
      <c r="C137" s="38" t="s">
        <v>250</v>
      </c>
      <c r="D137" s="39">
        <v>5004.6000000000004</v>
      </c>
      <c r="E137" s="39">
        <v>5004.6000000000004</v>
      </c>
      <c r="F137" s="39">
        <v>5004.6000000000004</v>
      </c>
    </row>
    <row r="138" spans="1:6" ht="33" outlineLevel="2">
      <c r="A138" s="37" t="s">
        <v>73</v>
      </c>
      <c r="B138" s="38" t="s">
        <v>150</v>
      </c>
      <c r="C138" s="38"/>
      <c r="D138" s="39">
        <f>D139</f>
        <v>10450.199999999999</v>
      </c>
      <c r="E138" s="39">
        <f t="shared" ref="E138" si="50">E139</f>
        <v>10441.799999999999</v>
      </c>
      <c r="F138" s="39">
        <f>F139</f>
        <v>10453.4</v>
      </c>
    </row>
    <row r="139" spans="1:6" ht="33" outlineLevel="3">
      <c r="A139" s="34" t="s">
        <v>74</v>
      </c>
      <c r="B139" s="35" t="s">
        <v>151</v>
      </c>
      <c r="C139" s="35"/>
      <c r="D139" s="36">
        <f>SUM(D140:D147)</f>
        <v>10450.199999999999</v>
      </c>
      <c r="E139" s="36">
        <f t="shared" ref="E139:F139" si="51">SUM(E140:E147)</f>
        <v>10441.799999999999</v>
      </c>
      <c r="F139" s="36">
        <f t="shared" si="51"/>
        <v>10453.4</v>
      </c>
    </row>
    <row r="140" spans="1:6" ht="49.5" outlineLevel="3">
      <c r="A140" s="37" t="s">
        <v>75</v>
      </c>
      <c r="B140" s="38" t="s">
        <v>281</v>
      </c>
      <c r="C140" s="38" t="s">
        <v>192</v>
      </c>
      <c r="D140" s="36">
        <v>4100</v>
      </c>
      <c r="E140" s="36">
        <v>4100</v>
      </c>
      <c r="F140" s="36">
        <v>4100</v>
      </c>
    </row>
    <row r="141" spans="1:6" ht="49.5" outlineLevel="3">
      <c r="A141" s="37" t="s">
        <v>75</v>
      </c>
      <c r="B141" s="38" t="s">
        <v>284</v>
      </c>
      <c r="C141" s="38" t="s">
        <v>254</v>
      </c>
      <c r="D141" s="39">
        <v>20</v>
      </c>
      <c r="E141" s="39">
        <v>10</v>
      </c>
      <c r="F141" s="39">
        <v>20</v>
      </c>
    </row>
    <row r="142" spans="1:6" ht="77.25" customHeight="1" outlineLevel="4">
      <c r="A142" s="37" t="s">
        <v>75</v>
      </c>
      <c r="B142" s="38" t="s">
        <v>288</v>
      </c>
      <c r="C142" s="38" t="s">
        <v>257</v>
      </c>
      <c r="D142" s="39">
        <v>3000</v>
      </c>
      <c r="E142" s="39">
        <v>3000</v>
      </c>
      <c r="F142" s="39">
        <v>3000</v>
      </c>
    </row>
    <row r="143" spans="1:6" ht="61.5" customHeight="1" outlineLevel="4">
      <c r="A143" s="37" t="s">
        <v>75</v>
      </c>
      <c r="B143" s="38" t="s">
        <v>290</v>
      </c>
      <c r="C143" s="38" t="s">
        <v>263</v>
      </c>
      <c r="D143" s="39">
        <v>1500</v>
      </c>
      <c r="E143" s="39">
        <v>1500</v>
      </c>
      <c r="F143" s="39">
        <v>1500</v>
      </c>
    </row>
    <row r="144" spans="1:6" ht="72" customHeight="1" outlineLevel="4">
      <c r="A144" s="37" t="s">
        <v>75</v>
      </c>
      <c r="B144" s="38" t="s">
        <v>285</v>
      </c>
      <c r="C144" s="38" t="s">
        <v>286</v>
      </c>
      <c r="D144" s="39">
        <v>219.4</v>
      </c>
      <c r="E144" s="39">
        <v>221</v>
      </c>
      <c r="F144" s="39">
        <v>222.6</v>
      </c>
    </row>
    <row r="145" spans="1:6" ht="72" customHeight="1" outlineLevel="4">
      <c r="A145" s="37" t="s">
        <v>75</v>
      </c>
      <c r="B145" s="38" t="s">
        <v>287</v>
      </c>
      <c r="C145" s="38" t="s">
        <v>246</v>
      </c>
      <c r="D145" s="39">
        <v>1000</v>
      </c>
      <c r="E145" s="39">
        <v>1000</v>
      </c>
      <c r="F145" s="39">
        <v>1000</v>
      </c>
    </row>
    <row r="146" spans="1:6" ht="72" customHeight="1" outlineLevel="4">
      <c r="A146" s="37" t="s">
        <v>75</v>
      </c>
      <c r="B146" s="38" t="s">
        <v>282</v>
      </c>
      <c r="C146" s="38" t="s">
        <v>283</v>
      </c>
      <c r="D146" s="39">
        <v>110.8</v>
      </c>
      <c r="E146" s="39">
        <v>110.8</v>
      </c>
      <c r="F146" s="39">
        <v>110.8</v>
      </c>
    </row>
    <row r="147" spans="1:6" ht="72" customHeight="1" outlineLevel="4">
      <c r="A147" s="37" t="s">
        <v>75</v>
      </c>
      <c r="B147" s="38" t="s">
        <v>289</v>
      </c>
      <c r="C147" s="38" t="s">
        <v>338</v>
      </c>
      <c r="D147" s="39">
        <v>500</v>
      </c>
      <c r="E147" s="39">
        <v>500</v>
      </c>
      <c r="F147" s="39">
        <v>500</v>
      </c>
    </row>
    <row r="148" spans="1:6" ht="49.5" outlineLevel="1">
      <c r="A148" s="31" t="s">
        <v>76</v>
      </c>
      <c r="B148" s="32" t="s">
        <v>152</v>
      </c>
      <c r="C148" s="32"/>
      <c r="D148" s="33">
        <f>D149+D153</f>
        <v>28539.899999999998</v>
      </c>
      <c r="E148" s="33">
        <f t="shared" ref="E148:F148" si="52">E149+E153</f>
        <v>18867.099999999999</v>
      </c>
      <c r="F148" s="33">
        <f t="shared" si="52"/>
        <v>5601.1</v>
      </c>
    </row>
    <row r="149" spans="1:6" ht="142.5" customHeight="1" outlineLevel="2">
      <c r="A149" s="41" t="s">
        <v>209</v>
      </c>
      <c r="B149" s="38" t="s">
        <v>153</v>
      </c>
      <c r="C149" s="38"/>
      <c r="D149" s="39">
        <f>D150</f>
        <v>17888.099999999999</v>
      </c>
      <c r="E149" s="39">
        <f t="shared" ref="E149:F149" si="53">E150</f>
        <v>11111.2</v>
      </c>
      <c r="F149" s="39">
        <f t="shared" si="53"/>
        <v>1825</v>
      </c>
    </row>
    <row r="150" spans="1:6" ht="205.5" customHeight="1" outlineLevel="3">
      <c r="A150" s="41" t="s">
        <v>211</v>
      </c>
      <c r="B150" s="35" t="s">
        <v>210</v>
      </c>
      <c r="C150" s="35"/>
      <c r="D150" s="36">
        <f>D151+D152</f>
        <v>17888.099999999999</v>
      </c>
      <c r="E150" s="36">
        <f t="shared" ref="E150:F150" si="54">E151+E152</f>
        <v>11111.2</v>
      </c>
      <c r="F150" s="36">
        <f t="shared" si="54"/>
        <v>1825</v>
      </c>
    </row>
    <row r="151" spans="1:6" ht="172.5" customHeight="1" outlineLevel="3">
      <c r="A151" s="43" t="s">
        <v>403</v>
      </c>
      <c r="B151" s="38" t="s">
        <v>402</v>
      </c>
      <c r="C151" s="38" t="s">
        <v>263</v>
      </c>
      <c r="D151" s="39">
        <v>34</v>
      </c>
      <c r="E151" s="39">
        <v>14</v>
      </c>
      <c r="F151" s="39">
        <v>14</v>
      </c>
    </row>
    <row r="152" spans="1:6" ht="207.75" customHeight="1" outlineLevel="4">
      <c r="A152" s="41" t="s">
        <v>212</v>
      </c>
      <c r="B152" s="38" t="s">
        <v>398</v>
      </c>
      <c r="C152" s="38" t="s">
        <v>400</v>
      </c>
      <c r="D152" s="39">
        <v>17854.099999999999</v>
      </c>
      <c r="E152" s="39">
        <v>11097.2</v>
      </c>
      <c r="F152" s="39">
        <v>1811</v>
      </c>
    </row>
    <row r="153" spans="1:6" ht="66" outlineLevel="2">
      <c r="A153" s="37" t="s">
        <v>77</v>
      </c>
      <c r="B153" s="38" t="s">
        <v>154</v>
      </c>
      <c r="C153" s="38"/>
      <c r="D153" s="39">
        <f>D154</f>
        <v>10651.8</v>
      </c>
      <c r="E153" s="39">
        <f t="shared" ref="E153:F153" si="55">E154</f>
        <v>7755.9</v>
      </c>
      <c r="F153" s="39">
        <f t="shared" si="55"/>
        <v>3776.1</v>
      </c>
    </row>
    <row r="154" spans="1:6" ht="104.25" customHeight="1" outlineLevel="3">
      <c r="A154" s="34" t="s">
        <v>78</v>
      </c>
      <c r="B154" s="35" t="s">
        <v>155</v>
      </c>
      <c r="C154" s="35"/>
      <c r="D154" s="36">
        <f>D155+D156</f>
        <v>10651.8</v>
      </c>
      <c r="E154" s="36">
        <f t="shared" ref="E154:F154" si="56">E155+E156</f>
        <v>7755.9</v>
      </c>
      <c r="F154" s="36">
        <f t="shared" si="56"/>
        <v>3776.1</v>
      </c>
    </row>
    <row r="155" spans="1:6" ht="132" outlineLevel="4">
      <c r="A155" s="37" t="s">
        <v>79</v>
      </c>
      <c r="B155" s="38" t="s">
        <v>399</v>
      </c>
      <c r="C155" s="38" t="s">
        <v>400</v>
      </c>
      <c r="D155" s="39">
        <v>7651.8</v>
      </c>
      <c r="E155" s="39">
        <v>4755.8999999999996</v>
      </c>
      <c r="F155" s="39">
        <v>776.1</v>
      </c>
    </row>
    <row r="156" spans="1:6" ht="132" outlineLevel="4">
      <c r="A156" s="37" t="s">
        <v>79</v>
      </c>
      <c r="B156" s="38" t="s">
        <v>401</v>
      </c>
      <c r="C156" s="38" t="s">
        <v>259</v>
      </c>
      <c r="D156" s="39">
        <v>3000</v>
      </c>
      <c r="E156" s="39">
        <v>3000</v>
      </c>
      <c r="F156" s="39">
        <v>3000</v>
      </c>
    </row>
    <row r="157" spans="1:6" ht="33" outlineLevel="1">
      <c r="A157" s="31" t="s">
        <v>80</v>
      </c>
      <c r="B157" s="32" t="s">
        <v>156</v>
      </c>
      <c r="C157" s="32"/>
      <c r="D157" s="33">
        <f>D158</f>
        <v>1500</v>
      </c>
      <c r="E157" s="33">
        <f t="shared" ref="E157:F157" si="57">E158</f>
        <v>1520</v>
      </c>
      <c r="F157" s="33">
        <f t="shared" si="57"/>
        <v>1540</v>
      </c>
    </row>
    <row r="158" spans="1:6" ht="82.5" outlineLevel="2">
      <c r="A158" s="37" t="s">
        <v>214</v>
      </c>
      <c r="B158" s="38" t="s">
        <v>157</v>
      </c>
      <c r="C158" s="38"/>
      <c r="D158" s="39">
        <f>D159</f>
        <v>1500</v>
      </c>
      <c r="E158" s="39">
        <f t="shared" ref="E158:F158" si="58">E159</f>
        <v>1520</v>
      </c>
      <c r="F158" s="39">
        <f t="shared" si="58"/>
        <v>1540</v>
      </c>
    </row>
    <row r="159" spans="1:6" ht="99" outlineLevel="7">
      <c r="A159" s="37" t="s">
        <v>213</v>
      </c>
      <c r="B159" s="38" t="s">
        <v>191</v>
      </c>
      <c r="C159" s="38" t="s">
        <v>185</v>
      </c>
      <c r="D159" s="39">
        <v>1500</v>
      </c>
      <c r="E159" s="39">
        <v>1520</v>
      </c>
      <c r="F159" s="39">
        <v>1540</v>
      </c>
    </row>
    <row r="160" spans="1:6" ht="33" outlineLevel="1">
      <c r="A160" s="31" t="s">
        <v>81</v>
      </c>
      <c r="B160" s="32" t="s">
        <v>158</v>
      </c>
      <c r="C160" s="32"/>
      <c r="D160" s="33">
        <f>D161+D204+D206+D208+D210+D213+D215+D217+D221</f>
        <v>971696.79999999993</v>
      </c>
      <c r="E160" s="33">
        <f t="shared" ref="E160:F160" si="59">E161+E204+E206+E208+E210+E213+E215+E217+E221</f>
        <v>971316.59999999986</v>
      </c>
      <c r="F160" s="33">
        <f t="shared" si="59"/>
        <v>971375.4</v>
      </c>
    </row>
    <row r="161" spans="1:6" ht="65.25" customHeight="1" outlineLevel="2">
      <c r="A161" s="43" t="s">
        <v>293</v>
      </c>
      <c r="B161" s="57" t="s">
        <v>294</v>
      </c>
      <c r="C161" s="35"/>
      <c r="D161" s="36">
        <f>D162+D165+D168+D172+D174+D176+D179+D183+D185+D187+D192+D194+D196+D201</f>
        <v>833485.79999999993</v>
      </c>
      <c r="E161" s="36">
        <f t="shared" ref="E161:F161" si="60">E162+E165+E168+E172+E174+E176+E179+E183+E185+E187+E192+E194+E196+E201</f>
        <v>833614.59999999986</v>
      </c>
      <c r="F161" s="36">
        <f t="shared" si="60"/>
        <v>833683.4</v>
      </c>
    </row>
    <row r="162" spans="1:6" ht="103.5" customHeight="1" outlineLevel="3">
      <c r="A162" s="43" t="s">
        <v>430</v>
      </c>
      <c r="B162" s="58" t="s">
        <v>295</v>
      </c>
      <c r="C162" s="35"/>
      <c r="D162" s="36">
        <f>D163+D164</f>
        <v>928</v>
      </c>
      <c r="E162" s="36">
        <f t="shared" ref="E162:F162" si="61">E163+E164</f>
        <v>933</v>
      </c>
      <c r="F162" s="36">
        <f t="shared" si="61"/>
        <v>938</v>
      </c>
    </row>
    <row r="163" spans="1:6" ht="151.5" customHeight="1" outlineLevel="2">
      <c r="A163" s="43" t="s">
        <v>296</v>
      </c>
      <c r="B163" s="57" t="s">
        <v>297</v>
      </c>
      <c r="C163" s="35" t="s">
        <v>192</v>
      </c>
      <c r="D163" s="36">
        <v>485</v>
      </c>
      <c r="E163" s="36">
        <v>485</v>
      </c>
      <c r="F163" s="36">
        <v>485</v>
      </c>
    </row>
    <row r="164" spans="1:6" ht="151.5" customHeight="1" outlineLevel="2">
      <c r="A164" s="43" t="s">
        <v>296</v>
      </c>
      <c r="B164" s="57" t="s">
        <v>369</v>
      </c>
      <c r="C164" s="35" t="s">
        <v>370</v>
      </c>
      <c r="D164" s="36">
        <v>443</v>
      </c>
      <c r="E164" s="36">
        <v>448</v>
      </c>
      <c r="F164" s="36">
        <v>453</v>
      </c>
    </row>
    <row r="165" spans="1:6" ht="138.75" customHeight="1" outlineLevel="3">
      <c r="A165" s="45" t="s">
        <v>300</v>
      </c>
      <c r="B165" s="58" t="s">
        <v>298</v>
      </c>
      <c r="C165" s="35"/>
      <c r="D165" s="36">
        <f>D166+D167</f>
        <v>602.70000000000005</v>
      </c>
      <c r="E165" s="36">
        <f t="shared" ref="E165:F165" si="62">E166+E167</f>
        <v>609.79999999999995</v>
      </c>
      <c r="F165" s="36">
        <f t="shared" si="62"/>
        <v>616.9</v>
      </c>
    </row>
    <row r="166" spans="1:6" ht="187.5" customHeight="1" outlineLevel="2">
      <c r="A166" s="43" t="s">
        <v>301</v>
      </c>
      <c r="B166" s="57" t="s">
        <v>299</v>
      </c>
      <c r="C166" s="38" t="s">
        <v>192</v>
      </c>
      <c r="D166" s="39">
        <v>120</v>
      </c>
      <c r="E166" s="39">
        <v>120</v>
      </c>
      <c r="F166" s="39">
        <v>120</v>
      </c>
    </row>
    <row r="167" spans="1:6" ht="174" customHeight="1" outlineLevel="2">
      <c r="A167" s="43" t="s">
        <v>301</v>
      </c>
      <c r="B167" s="57" t="s">
        <v>371</v>
      </c>
      <c r="C167" s="38" t="s">
        <v>370</v>
      </c>
      <c r="D167" s="39">
        <v>482.7</v>
      </c>
      <c r="E167" s="39">
        <v>489.8</v>
      </c>
      <c r="F167" s="39">
        <v>496.9</v>
      </c>
    </row>
    <row r="168" spans="1:6" ht="114.75" customHeight="1" outlineLevel="3">
      <c r="A168" s="45" t="s">
        <v>302</v>
      </c>
      <c r="B168" s="58" t="s">
        <v>303</v>
      </c>
      <c r="C168" s="35"/>
      <c r="D168" s="36">
        <f>D169+D170+D171</f>
        <v>1401.3</v>
      </c>
      <c r="E168" s="36">
        <f t="shared" ref="E168:F168" si="63">E169+E170+E171</f>
        <v>1405.4</v>
      </c>
      <c r="F168" s="36">
        <f t="shared" si="63"/>
        <v>1409.5</v>
      </c>
    </row>
    <row r="169" spans="1:6" ht="178.5" customHeight="1" outlineLevel="2">
      <c r="A169" s="43" t="s">
        <v>305</v>
      </c>
      <c r="B169" s="57" t="s">
        <v>304</v>
      </c>
      <c r="C169" s="38" t="s">
        <v>192</v>
      </c>
      <c r="D169" s="39">
        <v>660</v>
      </c>
      <c r="E169" s="39">
        <v>660</v>
      </c>
      <c r="F169" s="39">
        <v>660</v>
      </c>
    </row>
    <row r="170" spans="1:6" ht="144" customHeight="1" outlineLevel="2">
      <c r="A170" s="43" t="s">
        <v>306</v>
      </c>
      <c r="B170" s="57" t="s">
        <v>307</v>
      </c>
      <c r="C170" s="38" t="s">
        <v>192</v>
      </c>
      <c r="D170" s="39">
        <v>35</v>
      </c>
      <c r="E170" s="39">
        <v>35</v>
      </c>
      <c r="F170" s="39">
        <v>35</v>
      </c>
    </row>
    <row r="171" spans="1:6" ht="144" customHeight="1" outlineLevel="2">
      <c r="A171" s="43" t="s">
        <v>306</v>
      </c>
      <c r="B171" s="57" t="s">
        <v>372</v>
      </c>
      <c r="C171" s="35" t="s">
        <v>370</v>
      </c>
      <c r="D171" s="39">
        <v>706.3</v>
      </c>
      <c r="E171" s="39">
        <v>710.4</v>
      </c>
      <c r="F171" s="39">
        <v>714.5</v>
      </c>
    </row>
    <row r="172" spans="1:6" ht="114.75" customHeight="1" outlineLevel="2">
      <c r="A172" s="43" t="s">
        <v>376</v>
      </c>
      <c r="B172" s="58" t="s">
        <v>375</v>
      </c>
      <c r="C172" s="35"/>
      <c r="D172" s="36">
        <f>D173</f>
        <v>356</v>
      </c>
      <c r="E172" s="36">
        <f t="shared" ref="E172:F174" si="64">E173</f>
        <v>360</v>
      </c>
      <c r="F172" s="36">
        <f t="shared" si="64"/>
        <v>364</v>
      </c>
    </row>
    <row r="173" spans="1:6" ht="165.75" customHeight="1" outlineLevel="2">
      <c r="A173" s="43" t="s">
        <v>373</v>
      </c>
      <c r="B173" s="57" t="s">
        <v>374</v>
      </c>
      <c r="C173" s="35" t="s">
        <v>370</v>
      </c>
      <c r="D173" s="39">
        <v>356</v>
      </c>
      <c r="E173" s="39">
        <v>360</v>
      </c>
      <c r="F173" s="39">
        <v>364</v>
      </c>
    </row>
    <row r="174" spans="1:6" ht="123" customHeight="1" outlineLevel="2">
      <c r="A174" s="43" t="s">
        <v>357</v>
      </c>
      <c r="B174" s="58" t="s">
        <v>353</v>
      </c>
      <c r="C174" s="35"/>
      <c r="D174" s="36">
        <f>D175</f>
        <v>350</v>
      </c>
      <c r="E174" s="36">
        <f t="shared" si="64"/>
        <v>350</v>
      </c>
      <c r="F174" s="36">
        <f t="shared" si="64"/>
        <v>350</v>
      </c>
    </row>
    <row r="175" spans="1:6" ht="189" customHeight="1" outlineLevel="2">
      <c r="A175" s="43" t="s">
        <v>356</v>
      </c>
      <c r="B175" s="57" t="s">
        <v>354</v>
      </c>
      <c r="C175" s="38" t="s">
        <v>355</v>
      </c>
      <c r="D175" s="39">
        <v>350</v>
      </c>
      <c r="E175" s="39">
        <v>350</v>
      </c>
      <c r="F175" s="39">
        <v>350</v>
      </c>
    </row>
    <row r="176" spans="1:6" ht="99" outlineLevel="2">
      <c r="A176" s="43" t="s">
        <v>310</v>
      </c>
      <c r="B176" s="58" t="s">
        <v>311</v>
      </c>
      <c r="C176" s="35"/>
      <c r="D176" s="36">
        <f>D177+D178</f>
        <v>54</v>
      </c>
      <c r="E176" s="36">
        <f t="shared" ref="E176:F176" si="65">E177+E178</f>
        <v>55</v>
      </c>
      <c r="F176" s="36">
        <f t="shared" si="65"/>
        <v>56</v>
      </c>
    </row>
    <row r="177" spans="1:6" ht="138" customHeight="1" outlineLevel="3">
      <c r="A177" s="43" t="s">
        <v>309</v>
      </c>
      <c r="B177" s="57" t="s">
        <v>308</v>
      </c>
      <c r="C177" s="38" t="s">
        <v>192</v>
      </c>
      <c r="D177" s="39">
        <v>5</v>
      </c>
      <c r="E177" s="39">
        <v>5</v>
      </c>
      <c r="F177" s="39">
        <v>5</v>
      </c>
    </row>
    <row r="178" spans="1:6" ht="165" outlineLevel="3">
      <c r="A178" s="43" t="s">
        <v>309</v>
      </c>
      <c r="B178" s="57" t="s">
        <v>377</v>
      </c>
      <c r="C178" s="38" t="s">
        <v>370</v>
      </c>
      <c r="D178" s="39">
        <v>49</v>
      </c>
      <c r="E178" s="39">
        <v>50</v>
      </c>
      <c r="F178" s="39">
        <v>51</v>
      </c>
    </row>
    <row r="179" spans="1:6" ht="115.5" outlineLevel="4">
      <c r="A179" s="43" t="s">
        <v>312</v>
      </c>
      <c r="B179" s="58" t="s">
        <v>313</v>
      </c>
      <c r="C179" s="35"/>
      <c r="D179" s="36">
        <f>D180+D181+D182</f>
        <v>822515.19999999995</v>
      </c>
      <c r="E179" s="36">
        <f t="shared" ref="E179:F179" si="66">E180+E181+E182</f>
        <v>822515.19999999995</v>
      </c>
      <c r="F179" s="36">
        <f t="shared" si="66"/>
        <v>822515.19999999995</v>
      </c>
    </row>
    <row r="180" spans="1:6" ht="156" customHeight="1" outlineLevel="4">
      <c r="A180" s="43" t="s">
        <v>335</v>
      </c>
      <c r="B180" s="57" t="s">
        <v>334</v>
      </c>
      <c r="C180" s="38" t="s">
        <v>165</v>
      </c>
      <c r="D180" s="36">
        <v>812235.2</v>
      </c>
      <c r="E180" s="36">
        <v>812235.2</v>
      </c>
      <c r="F180" s="36">
        <v>812235.2</v>
      </c>
    </row>
    <row r="181" spans="1:6" ht="156" customHeight="1" outlineLevel="4">
      <c r="A181" s="43" t="s">
        <v>314</v>
      </c>
      <c r="B181" s="57" t="s">
        <v>336</v>
      </c>
      <c r="C181" s="38" t="s">
        <v>165</v>
      </c>
      <c r="D181" s="39">
        <v>10000</v>
      </c>
      <c r="E181" s="39">
        <v>10000</v>
      </c>
      <c r="F181" s="39">
        <v>10000</v>
      </c>
    </row>
    <row r="182" spans="1:6" ht="165" outlineLevel="3">
      <c r="A182" s="43" t="s">
        <v>314</v>
      </c>
      <c r="B182" s="57" t="s">
        <v>315</v>
      </c>
      <c r="C182" s="38" t="s">
        <v>192</v>
      </c>
      <c r="D182" s="39">
        <v>280</v>
      </c>
      <c r="E182" s="39">
        <v>280</v>
      </c>
      <c r="F182" s="39">
        <v>280</v>
      </c>
    </row>
    <row r="183" spans="1:6" ht="115.5" outlineLevel="3">
      <c r="A183" s="43" t="s">
        <v>380</v>
      </c>
      <c r="B183" s="58" t="s">
        <v>378</v>
      </c>
      <c r="C183" s="35"/>
      <c r="D183" s="36">
        <f>D184</f>
        <v>57</v>
      </c>
      <c r="E183" s="36">
        <f t="shared" ref="E183:F183" si="67">E184</f>
        <v>88</v>
      </c>
      <c r="F183" s="36">
        <f t="shared" si="67"/>
        <v>89</v>
      </c>
    </row>
    <row r="184" spans="1:6" ht="159.75" customHeight="1" outlineLevel="3">
      <c r="A184" s="43" t="s">
        <v>381</v>
      </c>
      <c r="B184" s="57" t="s">
        <v>379</v>
      </c>
      <c r="C184" s="38" t="s">
        <v>370</v>
      </c>
      <c r="D184" s="39">
        <v>57</v>
      </c>
      <c r="E184" s="39">
        <v>88</v>
      </c>
      <c r="F184" s="39">
        <v>89</v>
      </c>
    </row>
    <row r="185" spans="1:6" ht="141" customHeight="1" outlineLevel="3">
      <c r="A185" s="43" t="s">
        <v>386</v>
      </c>
      <c r="B185" s="58" t="s">
        <v>384</v>
      </c>
      <c r="C185" s="35"/>
      <c r="D185" s="36">
        <f>D186</f>
        <v>1168.5999999999999</v>
      </c>
      <c r="E185" s="36">
        <f t="shared" ref="E185" si="68">E186</f>
        <v>1172.7</v>
      </c>
      <c r="F185" s="36">
        <f t="shared" ref="F185" si="69">F186</f>
        <v>1176.8</v>
      </c>
    </row>
    <row r="186" spans="1:6" ht="185.25" customHeight="1" outlineLevel="3">
      <c r="A186" s="43" t="s">
        <v>387</v>
      </c>
      <c r="B186" s="57" t="s">
        <v>385</v>
      </c>
      <c r="C186" s="38" t="s">
        <v>370</v>
      </c>
      <c r="D186" s="39">
        <v>1168.5999999999999</v>
      </c>
      <c r="E186" s="39">
        <v>1172.7</v>
      </c>
      <c r="F186" s="39">
        <v>1176.8</v>
      </c>
    </row>
    <row r="187" spans="1:6" ht="132" outlineLevel="3">
      <c r="A187" s="43" t="s">
        <v>329</v>
      </c>
      <c r="B187" s="58" t="s">
        <v>328</v>
      </c>
      <c r="C187" s="35"/>
      <c r="D187" s="36">
        <f>D188+D189+D190+D191</f>
        <v>1430</v>
      </c>
      <c r="E187" s="36">
        <f t="shared" ref="E187:F187" si="70">E188+E189+E190+E191</f>
        <v>1465</v>
      </c>
      <c r="F187" s="36">
        <f t="shared" si="70"/>
        <v>1470</v>
      </c>
    </row>
    <row r="188" spans="1:6" ht="264" outlineLevel="3">
      <c r="A188" s="43" t="s">
        <v>331</v>
      </c>
      <c r="B188" s="57" t="s">
        <v>330</v>
      </c>
      <c r="C188" s="38" t="s">
        <v>192</v>
      </c>
      <c r="D188" s="39">
        <v>250</v>
      </c>
      <c r="E188" s="39">
        <v>250</v>
      </c>
      <c r="F188" s="39">
        <v>250</v>
      </c>
    </row>
    <row r="189" spans="1:6" ht="264" outlineLevel="3">
      <c r="A189" s="43" t="s">
        <v>331</v>
      </c>
      <c r="B189" s="57" t="s">
        <v>337</v>
      </c>
      <c r="C189" s="38" t="s">
        <v>338</v>
      </c>
      <c r="D189" s="39">
        <v>30</v>
      </c>
      <c r="E189" s="39">
        <v>30</v>
      </c>
      <c r="F189" s="39">
        <v>30</v>
      </c>
    </row>
    <row r="190" spans="1:6" ht="231" outlineLevel="3">
      <c r="A190" s="43" t="s">
        <v>383</v>
      </c>
      <c r="B190" s="57" t="s">
        <v>382</v>
      </c>
      <c r="C190" s="38" t="s">
        <v>370</v>
      </c>
      <c r="D190" s="39">
        <v>550</v>
      </c>
      <c r="E190" s="39">
        <v>585</v>
      </c>
      <c r="F190" s="39">
        <v>590</v>
      </c>
    </row>
    <row r="191" spans="1:6" ht="372" customHeight="1" outlineLevel="3">
      <c r="A191" s="43" t="s">
        <v>333</v>
      </c>
      <c r="B191" s="57" t="s">
        <v>332</v>
      </c>
      <c r="C191" s="38" t="s">
        <v>192</v>
      </c>
      <c r="D191" s="39">
        <v>600</v>
      </c>
      <c r="E191" s="39">
        <v>600</v>
      </c>
      <c r="F191" s="39">
        <v>600</v>
      </c>
    </row>
    <row r="192" spans="1:6" ht="96.75" customHeight="1" outlineLevel="3">
      <c r="A192" s="43" t="s">
        <v>389</v>
      </c>
      <c r="B192" s="58" t="s">
        <v>388</v>
      </c>
      <c r="C192" s="35"/>
      <c r="D192" s="36">
        <f>D193</f>
        <v>33</v>
      </c>
      <c r="E192" s="36">
        <f t="shared" ref="E192:F194" si="71">E193</f>
        <v>35.5</v>
      </c>
      <c r="F192" s="36">
        <f t="shared" si="71"/>
        <v>38</v>
      </c>
    </row>
    <row r="193" spans="1:6" ht="159" customHeight="1" outlineLevel="3">
      <c r="A193" s="43" t="s">
        <v>391</v>
      </c>
      <c r="B193" s="57" t="s">
        <v>390</v>
      </c>
      <c r="C193" s="38" t="s">
        <v>370</v>
      </c>
      <c r="D193" s="39">
        <v>33</v>
      </c>
      <c r="E193" s="39">
        <v>35.5</v>
      </c>
      <c r="F193" s="39">
        <v>38</v>
      </c>
    </row>
    <row r="194" spans="1:6" ht="177" customHeight="1" outlineLevel="3">
      <c r="A194" s="43" t="s">
        <v>397</v>
      </c>
      <c r="B194" s="58" t="s">
        <v>394</v>
      </c>
      <c r="C194" s="35"/>
      <c r="D194" s="36">
        <f>D195</f>
        <v>31</v>
      </c>
      <c r="E194" s="36">
        <f t="shared" si="71"/>
        <v>32</v>
      </c>
      <c r="F194" s="36">
        <f t="shared" si="71"/>
        <v>33</v>
      </c>
    </row>
    <row r="195" spans="1:6" ht="212.25" customHeight="1" outlineLevel="3">
      <c r="A195" s="43" t="s">
        <v>396</v>
      </c>
      <c r="B195" s="57" t="s">
        <v>395</v>
      </c>
      <c r="C195" s="38" t="s">
        <v>370</v>
      </c>
      <c r="D195" s="39">
        <v>31</v>
      </c>
      <c r="E195" s="39">
        <v>32</v>
      </c>
      <c r="F195" s="39">
        <v>33</v>
      </c>
    </row>
    <row r="196" spans="1:6" ht="115.5" outlineLevel="2">
      <c r="A196" s="43" t="s">
        <v>318</v>
      </c>
      <c r="B196" s="58" t="s">
        <v>316</v>
      </c>
      <c r="C196" s="35"/>
      <c r="D196" s="36">
        <f>D197+D198++D199+D200</f>
        <v>2516</v>
      </c>
      <c r="E196" s="36">
        <f t="shared" ref="E196:F196" si="72">E197+E198++E199+E200</f>
        <v>2531</v>
      </c>
      <c r="F196" s="36">
        <f t="shared" si="72"/>
        <v>2546</v>
      </c>
    </row>
    <row r="197" spans="1:6" ht="165" customHeight="1" outlineLevel="3">
      <c r="A197" s="43" t="s">
        <v>322</v>
      </c>
      <c r="B197" s="57" t="s">
        <v>323</v>
      </c>
      <c r="C197" s="38" t="s">
        <v>192</v>
      </c>
      <c r="D197" s="39">
        <v>100</v>
      </c>
      <c r="E197" s="39">
        <v>100</v>
      </c>
      <c r="F197" s="39">
        <v>100</v>
      </c>
    </row>
    <row r="198" spans="1:6" ht="150.75" customHeight="1" outlineLevel="2">
      <c r="A198" s="43" t="s">
        <v>319</v>
      </c>
      <c r="B198" s="57" t="s">
        <v>317</v>
      </c>
      <c r="C198" s="38" t="s">
        <v>192</v>
      </c>
      <c r="D198" s="39">
        <v>250</v>
      </c>
      <c r="E198" s="39">
        <v>250</v>
      </c>
      <c r="F198" s="39">
        <v>250</v>
      </c>
    </row>
    <row r="199" spans="1:6" ht="150.75" customHeight="1" outlineLevel="2">
      <c r="A199" s="43" t="s">
        <v>319</v>
      </c>
      <c r="B199" s="57" t="s">
        <v>392</v>
      </c>
      <c r="C199" s="38" t="s">
        <v>370</v>
      </c>
      <c r="D199" s="39">
        <v>1916</v>
      </c>
      <c r="E199" s="39">
        <v>1931</v>
      </c>
      <c r="F199" s="39">
        <v>1946</v>
      </c>
    </row>
    <row r="200" spans="1:6" ht="159.75" customHeight="1" outlineLevel="3">
      <c r="A200" s="43" t="s">
        <v>319</v>
      </c>
      <c r="B200" s="57" t="s">
        <v>320</v>
      </c>
      <c r="C200" s="38" t="s">
        <v>321</v>
      </c>
      <c r="D200" s="39">
        <v>250</v>
      </c>
      <c r="E200" s="39">
        <v>250</v>
      </c>
      <c r="F200" s="39">
        <v>250</v>
      </c>
    </row>
    <row r="201" spans="1:6" ht="132" outlineLevel="2">
      <c r="A201" s="43" t="s">
        <v>326</v>
      </c>
      <c r="B201" s="58" t="s">
        <v>325</v>
      </c>
      <c r="C201" s="35"/>
      <c r="D201" s="36">
        <f>D202+D203</f>
        <v>2043</v>
      </c>
      <c r="E201" s="36">
        <f t="shared" ref="E201:F201" si="73">E202+E203</f>
        <v>2062</v>
      </c>
      <c r="F201" s="36">
        <f t="shared" si="73"/>
        <v>2081</v>
      </c>
    </row>
    <row r="202" spans="1:6" ht="156.75" customHeight="1" outlineLevel="3">
      <c r="A202" s="43" t="s">
        <v>327</v>
      </c>
      <c r="B202" s="57" t="s">
        <v>324</v>
      </c>
      <c r="C202" s="38" t="s">
        <v>192</v>
      </c>
      <c r="D202" s="39">
        <v>55</v>
      </c>
      <c r="E202" s="39">
        <v>55</v>
      </c>
      <c r="F202" s="39">
        <v>55</v>
      </c>
    </row>
    <row r="203" spans="1:6" ht="156.75" customHeight="1" outlineLevel="3">
      <c r="A203" s="43" t="s">
        <v>327</v>
      </c>
      <c r="B203" s="57" t="s">
        <v>393</v>
      </c>
      <c r="C203" s="38" t="s">
        <v>370</v>
      </c>
      <c r="D203" s="39">
        <v>1988</v>
      </c>
      <c r="E203" s="39">
        <v>2007</v>
      </c>
      <c r="F203" s="39">
        <v>2026</v>
      </c>
    </row>
    <row r="204" spans="1:6" ht="73.5" customHeight="1" outlineLevel="2">
      <c r="A204" s="43" t="s">
        <v>341</v>
      </c>
      <c r="B204" s="58" t="s">
        <v>339</v>
      </c>
      <c r="C204" s="35"/>
      <c r="D204" s="36">
        <f>D205</f>
        <v>10</v>
      </c>
      <c r="E204" s="36">
        <f t="shared" ref="E204:F204" si="74">E205</f>
        <v>10</v>
      </c>
      <c r="F204" s="36">
        <f t="shared" si="74"/>
        <v>10</v>
      </c>
    </row>
    <row r="205" spans="1:6" ht="115.5" outlineLevel="7">
      <c r="A205" s="43" t="s">
        <v>342</v>
      </c>
      <c r="B205" s="57" t="s">
        <v>340</v>
      </c>
      <c r="C205" s="38" t="s">
        <v>192</v>
      </c>
      <c r="D205" s="39">
        <v>10</v>
      </c>
      <c r="E205" s="39">
        <v>10</v>
      </c>
      <c r="F205" s="39">
        <v>10</v>
      </c>
    </row>
    <row r="206" spans="1:6" ht="133.5" customHeight="1" outlineLevel="7">
      <c r="A206" s="43" t="s">
        <v>431</v>
      </c>
      <c r="B206" s="58" t="s">
        <v>347</v>
      </c>
      <c r="C206" s="35"/>
      <c r="D206" s="36">
        <f>D207</f>
        <v>500</v>
      </c>
      <c r="E206" s="36">
        <f t="shared" ref="E206:F206" si="75">E207</f>
        <v>500</v>
      </c>
      <c r="F206" s="36">
        <f t="shared" si="75"/>
        <v>500</v>
      </c>
    </row>
    <row r="207" spans="1:6" ht="181.5" outlineLevel="7">
      <c r="A207" s="43" t="s">
        <v>432</v>
      </c>
      <c r="B207" s="57" t="s">
        <v>346</v>
      </c>
      <c r="C207" s="38" t="s">
        <v>215</v>
      </c>
      <c r="D207" s="39">
        <v>500</v>
      </c>
      <c r="E207" s="39">
        <v>500</v>
      </c>
      <c r="F207" s="39">
        <v>500</v>
      </c>
    </row>
    <row r="208" spans="1:6" ht="165" outlineLevel="7">
      <c r="A208" s="43" t="s">
        <v>433</v>
      </c>
      <c r="B208" s="58" t="s">
        <v>348</v>
      </c>
      <c r="C208" s="35"/>
      <c r="D208" s="36">
        <f>D209</f>
        <v>1000</v>
      </c>
      <c r="E208" s="36">
        <f t="shared" ref="E208" si="76">E209</f>
        <v>1000</v>
      </c>
      <c r="F208" s="36">
        <f t="shared" ref="F208" si="77">F209</f>
        <v>1000</v>
      </c>
    </row>
    <row r="209" spans="1:6" ht="148.5" outlineLevel="7">
      <c r="A209" s="43" t="s">
        <v>434</v>
      </c>
      <c r="B209" s="57" t="s">
        <v>349</v>
      </c>
      <c r="C209" s="38" t="s">
        <v>254</v>
      </c>
      <c r="D209" s="39">
        <v>1000</v>
      </c>
      <c r="E209" s="39">
        <v>1000</v>
      </c>
      <c r="F209" s="39">
        <v>1000</v>
      </c>
    </row>
    <row r="210" spans="1:6" ht="39" customHeight="1" outlineLevel="2">
      <c r="A210" s="43" t="s">
        <v>435</v>
      </c>
      <c r="B210" s="58" t="s">
        <v>344</v>
      </c>
      <c r="C210" s="35"/>
      <c r="D210" s="36">
        <f>D211</f>
        <v>100</v>
      </c>
      <c r="E210" s="36">
        <f t="shared" ref="E210:F210" si="78">E211</f>
        <v>100</v>
      </c>
      <c r="F210" s="36">
        <f t="shared" si="78"/>
        <v>100</v>
      </c>
    </row>
    <row r="211" spans="1:6" ht="198" outlineLevel="2">
      <c r="A211" s="43" t="s">
        <v>436</v>
      </c>
      <c r="B211" s="58" t="s">
        <v>343</v>
      </c>
      <c r="C211" s="35"/>
      <c r="D211" s="36">
        <f>+D212</f>
        <v>100</v>
      </c>
      <c r="E211" s="36">
        <f t="shared" ref="E211:F211" si="79">+E212</f>
        <v>100</v>
      </c>
      <c r="F211" s="36">
        <f t="shared" si="79"/>
        <v>100</v>
      </c>
    </row>
    <row r="212" spans="1:6" ht="100.5" customHeight="1" outlineLevel="3">
      <c r="A212" s="43" t="s">
        <v>437</v>
      </c>
      <c r="B212" s="57" t="s">
        <v>345</v>
      </c>
      <c r="C212" s="38" t="s">
        <v>263</v>
      </c>
      <c r="D212" s="39">
        <v>100</v>
      </c>
      <c r="E212" s="39">
        <v>100</v>
      </c>
      <c r="F212" s="39">
        <v>100</v>
      </c>
    </row>
    <row r="213" spans="1:6" ht="78" customHeight="1" outlineLevel="3">
      <c r="A213" s="43" t="s">
        <v>438</v>
      </c>
      <c r="B213" s="58" t="s">
        <v>351</v>
      </c>
      <c r="C213" s="35"/>
      <c r="D213" s="36">
        <f>D214</f>
        <v>1360</v>
      </c>
      <c r="E213" s="36">
        <f t="shared" ref="E213:F215" si="80">E214</f>
        <v>1360</v>
      </c>
      <c r="F213" s="36">
        <f t="shared" si="80"/>
        <v>1360</v>
      </c>
    </row>
    <row r="214" spans="1:6" ht="290.25" customHeight="1" outlineLevel="3">
      <c r="A214" s="43" t="s">
        <v>439</v>
      </c>
      <c r="B214" s="57" t="s">
        <v>350</v>
      </c>
      <c r="C214" s="38" t="s">
        <v>254</v>
      </c>
      <c r="D214" s="39">
        <v>1360</v>
      </c>
      <c r="E214" s="39">
        <v>1360</v>
      </c>
      <c r="F214" s="39">
        <v>1360</v>
      </c>
    </row>
    <row r="215" spans="1:6" ht="77.25" customHeight="1" outlineLevel="3">
      <c r="A215" s="43" t="s">
        <v>440</v>
      </c>
      <c r="B215" s="58" t="s">
        <v>366</v>
      </c>
      <c r="C215" s="35"/>
      <c r="D215" s="36">
        <f>D216</f>
        <v>1500</v>
      </c>
      <c r="E215" s="36">
        <f t="shared" si="80"/>
        <v>1500</v>
      </c>
      <c r="F215" s="36">
        <f t="shared" si="80"/>
        <v>1500</v>
      </c>
    </row>
    <row r="216" spans="1:6" ht="111" customHeight="1" outlineLevel="3">
      <c r="A216" s="43" t="s">
        <v>441</v>
      </c>
      <c r="B216" s="57" t="s">
        <v>367</v>
      </c>
      <c r="C216" s="38" t="s">
        <v>368</v>
      </c>
      <c r="D216" s="39">
        <v>1500</v>
      </c>
      <c r="E216" s="39">
        <v>1500</v>
      </c>
      <c r="F216" s="39">
        <v>1500</v>
      </c>
    </row>
    <row r="217" spans="1:6" ht="128.25" customHeight="1" outlineLevel="3">
      <c r="A217" s="43" t="s">
        <v>442</v>
      </c>
      <c r="B217" s="58" t="s">
        <v>352</v>
      </c>
      <c r="C217" s="35"/>
      <c r="D217" s="36">
        <f>D218+D219+D220</f>
        <v>741</v>
      </c>
      <c r="E217" s="36">
        <f t="shared" ref="E217:F217" si="81">E218+E219+E220</f>
        <v>732</v>
      </c>
      <c r="F217" s="36">
        <f t="shared" si="81"/>
        <v>722</v>
      </c>
    </row>
    <row r="218" spans="1:6" ht="130.5" customHeight="1" outlineLevel="3">
      <c r="A218" s="43" t="s">
        <v>443</v>
      </c>
      <c r="B218" s="57" t="s">
        <v>363</v>
      </c>
      <c r="C218" s="38" t="s">
        <v>254</v>
      </c>
      <c r="D218" s="39">
        <v>200</v>
      </c>
      <c r="E218" s="39">
        <v>200</v>
      </c>
      <c r="F218" s="39">
        <v>200</v>
      </c>
    </row>
    <row r="219" spans="1:6" ht="130.5" customHeight="1" outlineLevel="3">
      <c r="A219" s="43" t="s">
        <v>443</v>
      </c>
      <c r="B219" s="57" t="s">
        <v>364</v>
      </c>
      <c r="C219" s="38" t="s">
        <v>283</v>
      </c>
      <c r="D219" s="39">
        <v>427</v>
      </c>
      <c r="E219" s="39">
        <v>427</v>
      </c>
      <c r="F219" s="39">
        <v>427</v>
      </c>
    </row>
    <row r="220" spans="1:6" ht="130.5" customHeight="1" outlineLevel="3">
      <c r="A220" s="43" t="s">
        <v>443</v>
      </c>
      <c r="B220" s="57" t="s">
        <v>365</v>
      </c>
      <c r="C220" s="38" t="s">
        <v>362</v>
      </c>
      <c r="D220" s="39">
        <v>114</v>
      </c>
      <c r="E220" s="39">
        <v>105</v>
      </c>
      <c r="F220" s="39">
        <v>95</v>
      </c>
    </row>
    <row r="221" spans="1:6" ht="65.25" customHeight="1" outlineLevel="3">
      <c r="A221" s="45" t="s">
        <v>360</v>
      </c>
      <c r="B221" s="58" t="s">
        <v>358</v>
      </c>
      <c r="C221" s="35"/>
      <c r="D221" s="36">
        <f>D222</f>
        <v>133000</v>
      </c>
      <c r="E221" s="36">
        <f t="shared" ref="E221:F221" si="82">E222</f>
        <v>132500</v>
      </c>
      <c r="F221" s="36">
        <f t="shared" si="82"/>
        <v>132500</v>
      </c>
    </row>
    <row r="222" spans="1:6" ht="130.5" customHeight="1" outlineLevel="3">
      <c r="A222" s="43" t="s">
        <v>361</v>
      </c>
      <c r="B222" s="57" t="s">
        <v>359</v>
      </c>
      <c r="C222" s="38" t="s">
        <v>254</v>
      </c>
      <c r="D222" s="39">
        <v>133000</v>
      </c>
      <c r="E222" s="39">
        <v>132500</v>
      </c>
      <c r="F222" s="39">
        <v>132500</v>
      </c>
    </row>
    <row r="223" spans="1:6" ht="18.75" outlineLevel="1">
      <c r="A223" s="31" t="s">
        <v>82</v>
      </c>
      <c r="B223" s="32" t="s">
        <v>159</v>
      </c>
      <c r="C223" s="32"/>
      <c r="D223" s="33">
        <f>D224</f>
        <v>110</v>
      </c>
      <c r="E223" s="33">
        <f t="shared" ref="E223:F223" si="83">E224</f>
        <v>110</v>
      </c>
      <c r="F223" s="33">
        <f t="shared" si="83"/>
        <v>110</v>
      </c>
    </row>
    <row r="224" spans="1:6" ht="18.75" outlineLevel="2">
      <c r="A224" s="34" t="s">
        <v>82</v>
      </c>
      <c r="B224" s="35" t="s">
        <v>137</v>
      </c>
      <c r="C224" s="35"/>
      <c r="D224" s="36">
        <f>D225+D226</f>
        <v>110</v>
      </c>
      <c r="E224" s="36">
        <f t="shared" ref="E224:F224" si="84">E225+E226</f>
        <v>110</v>
      </c>
      <c r="F224" s="36">
        <f t="shared" si="84"/>
        <v>110</v>
      </c>
    </row>
    <row r="225" spans="1:7" ht="49.5" outlineLevel="2">
      <c r="A225" s="37" t="s">
        <v>83</v>
      </c>
      <c r="B225" s="38" t="s">
        <v>136</v>
      </c>
      <c r="C225" s="38" t="s">
        <v>283</v>
      </c>
      <c r="D225" s="36">
        <v>60</v>
      </c>
      <c r="E225" s="36">
        <v>60</v>
      </c>
      <c r="F225" s="36">
        <v>60</v>
      </c>
    </row>
    <row r="226" spans="1:7" ht="49.5" outlineLevel="7">
      <c r="A226" s="37" t="s">
        <v>83</v>
      </c>
      <c r="B226" s="38" t="s">
        <v>291</v>
      </c>
      <c r="C226" s="38" t="s">
        <v>292</v>
      </c>
      <c r="D226" s="39">
        <v>50</v>
      </c>
      <c r="E226" s="39">
        <v>50</v>
      </c>
      <c r="F226" s="39">
        <v>50</v>
      </c>
    </row>
    <row r="227" spans="1:7" s="4" customFormat="1" ht="33">
      <c r="A227" s="18" t="s">
        <v>449</v>
      </c>
      <c r="B227" s="14" t="s">
        <v>450</v>
      </c>
      <c r="C227" s="14"/>
      <c r="D227" s="17">
        <f>D228</f>
        <v>15491095.110000001</v>
      </c>
      <c r="E227" s="17">
        <f t="shared" ref="E227:F227" si="85">E228</f>
        <v>13987737.83</v>
      </c>
      <c r="F227" s="17">
        <f t="shared" si="85"/>
        <v>10141617</v>
      </c>
    </row>
    <row r="228" spans="1:7" s="4" customFormat="1" ht="82.5">
      <c r="A228" s="18" t="s">
        <v>451</v>
      </c>
      <c r="B228" s="14" t="s">
        <v>452</v>
      </c>
      <c r="C228" s="14"/>
      <c r="D228" s="17">
        <f>D229+D236+D388+D451</f>
        <v>15491095.110000001</v>
      </c>
      <c r="E228" s="17">
        <f>E229+E236+E388+E451</f>
        <v>13987737.83</v>
      </c>
      <c r="F228" s="17">
        <f>F229+F236+F388+F451</f>
        <v>10141617</v>
      </c>
    </row>
    <row r="229" spans="1:7" s="10" customFormat="1" ht="33">
      <c r="A229" s="18" t="s">
        <v>453</v>
      </c>
      <c r="B229" s="14" t="s">
        <v>454</v>
      </c>
      <c r="C229" s="14"/>
      <c r="D229" s="15">
        <f>D232+D235</f>
        <v>2629583.9</v>
      </c>
      <c r="E229" s="15">
        <f t="shared" ref="E229:F229" si="86">E232+E235</f>
        <v>1724608.7</v>
      </c>
      <c r="F229" s="15">
        <f t="shared" si="86"/>
        <v>1724608.7</v>
      </c>
    </row>
    <row r="230" spans="1:7" s="13" customFormat="1" ht="33">
      <c r="A230" s="18" t="s">
        <v>455</v>
      </c>
      <c r="B230" s="14" t="s">
        <v>456</v>
      </c>
      <c r="C230" s="14"/>
      <c r="D230" s="15">
        <f>D231</f>
        <v>1703937.9</v>
      </c>
      <c r="E230" s="15">
        <f t="shared" ref="E230:F231" si="87">E231</f>
        <v>1724608.7</v>
      </c>
      <c r="F230" s="15">
        <f t="shared" si="87"/>
        <v>1724608.7</v>
      </c>
    </row>
    <row r="231" spans="1:7" s="5" customFormat="1" ht="66">
      <c r="A231" s="18" t="s">
        <v>457</v>
      </c>
      <c r="B231" s="14" t="s">
        <v>458</v>
      </c>
      <c r="C231" s="14"/>
      <c r="D231" s="15">
        <f>D232</f>
        <v>1703937.9</v>
      </c>
      <c r="E231" s="15">
        <f t="shared" si="87"/>
        <v>1724608.7</v>
      </c>
      <c r="F231" s="15">
        <f t="shared" si="87"/>
        <v>1724608.7</v>
      </c>
    </row>
    <row r="232" spans="1:7" s="5" customFormat="1" ht="66">
      <c r="A232" s="37" t="s">
        <v>457</v>
      </c>
      <c r="B232" s="16" t="s">
        <v>741</v>
      </c>
      <c r="C232" s="16" t="s">
        <v>283</v>
      </c>
      <c r="D232" s="59">
        <v>1703937.9</v>
      </c>
      <c r="E232" s="59">
        <v>1724608.7</v>
      </c>
      <c r="F232" s="59">
        <v>1724608.7</v>
      </c>
    </row>
    <row r="233" spans="1:7" s="5" customFormat="1" ht="82.5">
      <c r="A233" s="18" t="s">
        <v>660</v>
      </c>
      <c r="B233" s="14" t="s">
        <v>742</v>
      </c>
      <c r="C233" s="20"/>
      <c r="D233" s="15">
        <v>925646</v>
      </c>
      <c r="E233" s="15"/>
      <c r="F233" s="15"/>
      <c r="G233" s="8"/>
    </row>
    <row r="234" spans="1:7" s="5" customFormat="1" ht="120.75" customHeight="1">
      <c r="A234" s="18" t="s">
        <v>656</v>
      </c>
      <c r="B234" s="14" t="s">
        <v>743</v>
      </c>
      <c r="C234" s="20"/>
      <c r="D234" s="15">
        <v>925646</v>
      </c>
      <c r="E234" s="15"/>
      <c r="F234" s="15"/>
    </row>
    <row r="235" spans="1:7" s="5" customFormat="1" ht="99">
      <c r="A235" s="37" t="s">
        <v>656</v>
      </c>
      <c r="B235" s="16" t="s">
        <v>744</v>
      </c>
      <c r="C235" s="16" t="s">
        <v>283</v>
      </c>
      <c r="D235" s="59">
        <v>925646</v>
      </c>
      <c r="E235" s="59"/>
      <c r="F235" s="59"/>
    </row>
    <row r="236" spans="1:7" s="10" customFormat="1" ht="49.5">
      <c r="A236" s="18" t="s">
        <v>459</v>
      </c>
      <c r="B236" s="14" t="s">
        <v>460</v>
      </c>
      <c r="C236" s="16"/>
      <c r="D236" s="17">
        <f>D239+D242+D243+D245+D248+D250+D252+D255+D257+D260+D263+D266+D269+D272+D275+D278+D281+D284+D287+D290+D293+D296+D298+D301+D304+D307+D310+D312+D314+D316+D318+D321+D323+D325+D328+D331+D333+D335+D338+D341+D343+D346+D349+D351+D353+D356+D359+D362+D365+D367+D370+D372+D374+D376+D379+D382+D384+D387</f>
        <v>5675017.7100000018</v>
      </c>
      <c r="E236" s="17">
        <f t="shared" ref="E236:F236" si="88">E239+E242+E243+E245+E248+E250+E252+E255+E257+E260+E263+E266+E269+E272+E275+E278+E281+E284+E287+E290+E293+E296+E298+E301+E304+E307+E310+E312+E314+E316+E318+E321+E323+E325+E328+E331+E333+E335+E338+E341+E343+E346+E349+E351+E353+E356+E359+E362+E365+E367+E370+E372+E374+E376+E379+E382+E384+E387</f>
        <v>6159035.3299999991</v>
      </c>
      <c r="F236" s="17">
        <f t="shared" si="88"/>
        <v>4570391.5999999987</v>
      </c>
    </row>
    <row r="237" spans="1:7" s="5" customFormat="1" ht="49.5">
      <c r="A237" s="18" t="s">
        <v>461</v>
      </c>
      <c r="B237" s="14" t="s">
        <v>462</v>
      </c>
      <c r="C237" s="14"/>
      <c r="D237" s="15">
        <v>804228</v>
      </c>
      <c r="E237" s="15">
        <v>919785.5</v>
      </c>
      <c r="F237" s="15">
        <v>1639764.9</v>
      </c>
    </row>
    <row r="238" spans="1:7" s="5" customFormat="1" ht="66">
      <c r="A238" s="18" t="s">
        <v>463</v>
      </c>
      <c r="B238" s="14" t="s">
        <v>464</v>
      </c>
      <c r="C238" s="14"/>
      <c r="D238" s="15">
        <v>804228</v>
      </c>
      <c r="E238" s="15">
        <v>919785.5</v>
      </c>
      <c r="F238" s="15">
        <v>1639764.9</v>
      </c>
    </row>
    <row r="239" spans="1:7" s="5" customFormat="1" ht="66">
      <c r="A239" s="37" t="s">
        <v>463</v>
      </c>
      <c r="B239" s="16" t="s">
        <v>465</v>
      </c>
      <c r="C239" s="16" t="s">
        <v>466</v>
      </c>
      <c r="D239" s="59">
        <v>804228</v>
      </c>
      <c r="E239" s="59">
        <v>919785.5</v>
      </c>
      <c r="F239" s="59">
        <v>1639764.9</v>
      </c>
    </row>
    <row r="240" spans="1:7" s="12" customFormat="1" ht="82.5">
      <c r="A240" s="18" t="s">
        <v>717</v>
      </c>
      <c r="B240" s="14" t="s">
        <v>745</v>
      </c>
      <c r="C240" s="14"/>
      <c r="D240" s="15">
        <v>12444.9</v>
      </c>
      <c r="E240" s="15">
        <v>12019.8</v>
      </c>
      <c r="F240" s="15">
        <v>7204.3</v>
      </c>
    </row>
    <row r="241" spans="1:6" s="12" customFormat="1" ht="99">
      <c r="A241" s="18" t="s">
        <v>718</v>
      </c>
      <c r="B241" s="14" t="s">
        <v>746</v>
      </c>
      <c r="C241" s="14"/>
      <c r="D241" s="15">
        <v>12444.9</v>
      </c>
      <c r="E241" s="15">
        <v>12019.8</v>
      </c>
      <c r="F241" s="15">
        <v>7204.3</v>
      </c>
    </row>
    <row r="242" spans="1:6" s="5" customFormat="1" ht="99">
      <c r="A242" s="37" t="s">
        <v>718</v>
      </c>
      <c r="B242" s="16" t="s">
        <v>747</v>
      </c>
      <c r="C242" s="16" t="s">
        <v>250</v>
      </c>
      <c r="D242" s="59"/>
      <c r="E242" s="59"/>
      <c r="F242" s="59">
        <v>7204.3</v>
      </c>
    </row>
    <row r="243" spans="1:6" s="5" customFormat="1" ht="99">
      <c r="A243" s="37" t="s">
        <v>718</v>
      </c>
      <c r="B243" s="16" t="s">
        <v>748</v>
      </c>
      <c r="C243" s="16" t="s">
        <v>265</v>
      </c>
      <c r="D243" s="59">
        <v>12444.9</v>
      </c>
      <c r="E243" s="59">
        <v>12019.8</v>
      </c>
      <c r="F243" s="59"/>
    </row>
    <row r="244" spans="1:6" s="12" customFormat="1" ht="99">
      <c r="A244" s="18" t="s">
        <v>713</v>
      </c>
      <c r="B244" s="14" t="s">
        <v>749</v>
      </c>
      <c r="C244" s="14"/>
      <c r="D244" s="15">
        <v>1351</v>
      </c>
      <c r="E244" s="15">
        <v>1347</v>
      </c>
      <c r="F244" s="15">
        <v>1347</v>
      </c>
    </row>
    <row r="245" spans="1:6" s="13" customFormat="1" ht="82.5">
      <c r="A245" s="37" t="s">
        <v>713</v>
      </c>
      <c r="B245" s="16" t="s">
        <v>750</v>
      </c>
      <c r="C245" s="16" t="s">
        <v>192</v>
      </c>
      <c r="D245" s="59">
        <v>1351</v>
      </c>
      <c r="E245" s="59">
        <v>1347</v>
      </c>
      <c r="F245" s="59">
        <v>1347</v>
      </c>
    </row>
    <row r="246" spans="1:6" s="12" customFormat="1" ht="99">
      <c r="A246" s="18" t="s">
        <v>693</v>
      </c>
      <c r="B246" s="14" t="s">
        <v>752</v>
      </c>
      <c r="C246" s="14"/>
      <c r="D246" s="15">
        <v>5638.6</v>
      </c>
      <c r="E246" s="15">
        <v>5826</v>
      </c>
      <c r="F246" s="15">
        <v>5826</v>
      </c>
    </row>
    <row r="247" spans="1:6" s="12" customFormat="1" ht="148.5">
      <c r="A247" s="18" t="s">
        <v>694</v>
      </c>
      <c r="B247" s="14" t="s">
        <v>753</v>
      </c>
      <c r="C247" s="14"/>
      <c r="D247" s="15">
        <v>5638.6</v>
      </c>
      <c r="E247" s="15">
        <v>5826</v>
      </c>
      <c r="F247" s="15">
        <v>5826</v>
      </c>
    </row>
    <row r="248" spans="1:6" s="13" customFormat="1" ht="148.5">
      <c r="A248" s="37" t="s">
        <v>694</v>
      </c>
      <c r="B248" s="16" t="s">
        <v>751</v>
      </c>
      <c r="C248" s="16" t="s">
        <v>488</v>
      </c>
      <c r="D248" s="59">
        <v>5638.6</v>
      </c>
      <c r="E248" s="59">
        <v>5826</v>
      </c>
      <c r="F248" s="59">
        <v>5826</v>
      </c>
    </row>
    <row r="249" spans="1:6" s="5" customFormat="1" ht="148.5">
      <c r="A249" s="18" t="s">
        <v>467</v>
      </c>
      <c r="B249" s="14" t="s">
        <v>468</v>
      </c>
      <c r="C249" s="14"/>
      <c r="D249" s="15">
        <v>59167.3</v>
      </c>
      <c r="E249" s="15">
        <v>59167.3</v>
      </c>
      <c r="F249" s="15">
        <v>59167.3</v>
      </c>
    </row>
    <row r="250" spans="1:6" s="5" customFormat="1" ht="132">
      <c r="A250" s="37" t="s">
        <v>467</v>
      </c>
      <c r="B250" s="16" t="s">
        <v>469</v>
      </c>
      <c r="C250" s="16" t="s">
        <v>259</v>
      </c>
      <c r="D250" s="59">
        <v>59167.3</v>
      </c>
      <c r="E250" s="59">
        <v>59167.3</v>
      </c>
      <c r="F250" s="59">
        <v>59167.3</v>
      </c>
    </row>
    <row r="251" spans="1:6" s="5" customFormat="1" ht="132">
      <c r="A251" s="18" t="s">
        <v>709</v>
      </c>
      <c r="B251" s="14" t="s">
        <v>470</v>
      </c>
      <c r="C251" s="14"/>
      <c r="D251" s="15">
        <v>649903.30000000005</v>
      </c>
      <c r="E251" s="15">
        <v>652668</v>
      </c>
      <c r="F251" s="15">
        <v>652668</v>
      </c>
    </row>
    <row r="252" spans="1:6" s="5" customFormat="1" ht="132">
      <c r="A252" s="37" t="s">
        <v>709</v>
      </c>
      <c r="B252" s="16" t="s">
        <v>471</v>
      </c>
      <c r="C252" s="16" t="s">
        <v>265</v>
      </c>
      <c r="D252" s="59">
        <v>649903.30000000005</v>
      </c>
      <c r="E252" s="59">
        <v>652668</v>
      </c>
      <c r="F252" s="59">
        <v>652668</v>
      </c>
    </row>
    <row r="253" spans="1:6" s="5" customFormat="1" ht="165">
      <c r="A253" s="18" t="s">
        <v>472</v>
      </c>
      <c r="B253" s="14" t="s">
        <v>473</v>
      </c>
      <c r="C253" s="14"/>
      <c r="D253" s="15">
        <v>2952</v>
      </c>
      <c r="E253" s="15">
        <v>2880</v>
      </c>
      <c r="F253" s="15">
        <v>2880</v>
      </c>
    </row>
    <row r="254" spans="1:6" s="5" customFormat="1" ht="181.5">
      <c r="A254" s="19" t="s">
        <v>474</v>
      </c>
      <c r="B254" s="14" t="s">
        <v>475</v>
      </c>
      <c r="C254" s="14"/>
      <c r="D254" s="15">
        <v>2952</v>
      </c>
      <c r="E254" s="15">
        <v>2880</v>
      </c>
      <c r="F254" s="15">
        <v>2880</v>
      </c>
    </row>
    <row r="255" spans="1:6" s="5" customFormat="1" ht="181.5">
      <c r="A255" s="60" t="s">
        <v>474</v>
      </c>
      <c r="B255" s="16" t="s">
        <v>476</v>
      </c>
      <c r="C255" s="16" t="s">
        <v>477</v>
      </c>
      <c r="D255" s="59">
        <v>2952</v>
      </c>
      <c r="E255" s="59">
        <v>2880</v>
      </c>
      <c r="F255" s="59">
        <v>2880</v>
      </c>
    </row>
    <row r="256" spans="1:6" s="12" customFormat="1" ht="99">
      <c r="A256" s="19" t="s">
        <v>686</v>
      </c>
      <c r="B256" s="14" t="s">
        <v>754</v>
      </c>
      <c r="C256" s="14"/>
      <c r="D256" s="15">
        <v>8179.1</v>
      </c>
      <c r="E256" s="15">
        <v>8137.2</v>
      </c>
      <c r="F256" s="15">
        <v>7983.1</v>
      </c>
    </row>
    <row r="257" spans="1:6" s="13" customFormat="1" ht="82.5">
      <c r="A257" s="37" t="s">
        <v>686</v>
      </c>
      <c r="B257" s="16" t="s">
        <v>755</v>
      </c>
      <c r="C257" s="16" t="s">
        <v>250</v>
      </c>
      <c r="D257" s="59">
        <v>8179.1</v>
      </c>
      <c r="E257" s="59">
        <v>8137.2</v>
      </c>
      <c r="F257" s="59">
        <v>7983.1</v>
      </c>
    </row>
    <row r="258" spans="1:6" s="5" customFormat="1" ht="132">
      <c r="A258" s="19" t="s">
        <v>478</v>
      </c>
      <c r="B258" s="14" t="s">
        <v>479</v>
      </c>
      <c r="C258" s="14"/>
      <c r="D258" s="15">
        <v>131948.5</v>
      </c>
      <c r="E258" s="15">
        <v>25260</v>
      </c>
      <c r="F258" s="15"/>
    </row>
    <row r="259" spans="1:6" s="5" customFormat="1" ht="148.5">
      <c r="A259" s="19" t="s">
        <v>480</v>
      </c>
      <c r="B259" s="14" t="s">
        <v>481</v>
      </c>
      <c r="C259" s="14"/>
      <c r="D259" s="15">
        <v>131948.5</v>
      </c>
      <c r="E259" s="15">
        <v>25260</v>
      </c>
      <c r="F259" s="15"/>
    </row>
    <row r="260" spans="1:6" s="5" customFormat="1" ht="132">
      <c r="A260" s="37" t="s">
        <v>480</v>
      </c>
      <c r="B260" s="16" t="s">
        <v>482</v>
      </c>
      <c r="C260" s="16" t="s">
        <v>263</v>
      </c>
      <c r="D260" s="59">
        <v>131948.5</v>
      </c>
      <c r="E260" s="59">
        <v>25260</v>
      </c>
      <c r="F260" s="59"/>
    </row>
    <row r="261" spans="1:6" s="5" customFormat="1" ht="181.5">
      <c r="A261" s="19" t="s">
        <v>483</v>
      </c>
      <c r="B261" s="14" t="s">
        <v>484</v>
      </c>
      <c r="C261" s="14"/>
      <c r="D261" s="15">
        <v>84870</v>
      </c>
      <c r="E261" s="15">
        <v>86800</v>
      </c>
      <c r="F261" s="15">
        <v>86800</v>
      </c>
    </row>
    <row r="262" spans="1:6" s="5" customFormat="1" ht="198">
      <c r="A262" s="19" t="s">
        <v>485</v>
      </c>
      <c r="B262" s="14" t="s">
        <v>486</v>
      </c>
      <c r="C262" s="14"/>
      <c r="D262" s="15">
        <v>84870</v>
      </c>
      <c r="E262" s="15">
        <v>86800</v>
      </c>
      <c r="F262" s="15">
        <v>86800</v>
      </c>
    </row>
    <row r="263" spans="1:6" s="5" customFormat="1" ht="165">
      <c r="A263" s="60" t="s">
        <v>485</v>
      </c>
      <c r="B263" s="16" t="s">
        <v>487</v>
      </c>
      <c r="C263" s="16" t="s">
        <v>263</v>
      </c>
      <c r="D263" s="59">
        <v>84870</v>
      </c>
      <c r="E263" s="59">
        <v>86800</v>
      </c>
      <c r="F263" s="59">
        <v>86800</v>
      </c>
    </row>
    <row r="264" spans="1:6" s="8" customFormat="1" ht="99">
      <c r="A264" s="19" t="s">
        <v>729</v>
      </c>
      <c r="B264" s="14" t="s">
        <v>756</v>
      </c>
      <c r="C264" s="14"/>
      <c r="D264" s="15">
        <v>50150.7</v>
      </c>
      <c r="E264" s="15">
        <v>22004.1</v>
      </c>
      <c r="F264" s="15"/>
    </row>
    <row r="265" spans="1:6" s="8" customFormat="1" ht="132">
      <c r="A265" s="19" t="s">
        <v>730</v>
      </c>
      <c r="B265" s="14" t="s">
        <v>757</v>
      </c>
      <c r="C265" s="14"/>
      <c r="D265" s="15">
        <v>50150.7</v>
      </c>
      <c r="E265" s="15">
        <v>22004.1</v>
      </c>
      <c r="F265" s="15"/>
    </row>
    <row r="266" spans="1:6" s="5" customFormat="1" ht="115.5">
      <c r="A266" s="37" t="s">
        <v>730</v>
      </c>
      <c r="B266" s="16" t="s">
        <v>758</v>
      </c>
      <c r="C266" s="16" t="s">
        <v>250</v>
      </c>
      <c r="D266" s="61">
        <v>50150.73</v>
      </c>
      <c r="E266" s="59">
        <v>22004.1</v>
      </c>
      <c r="F266" s="59"/>
    </row>
    <row r="267" spans="1:6" s="8" customFormat="1" ht="99">
      <c r="A267" s="19" t="s">
        <v>723</v>
      </c>
      <c r="B267" s="14" t="s">
        <v>759</v>
      </c>
      <c r="C267" s="14"/>
      <c r="D267" s="15">
        <v>73682.899999999994</v>
      </c>
      <c r="E267" s="15">
        <v>52704.9</v>
      </c>
      <c r="F267" s="15"/>
    </row>
    <row r="268" spans="1:6" s="8" customFormat="1" ht="214.5">
      <c r="A268" s="19" t="s">
        <v>762</v>
      </c>
      <c r="B268" s="14" t="s">
        <v>760</v>
      </c>
      <c r="C268" s="14"/>
      <c r="D268" s="15">
        <v>73682.899999999994</v>
      </c>
      <c r="E268" s="15">
        <v>52704.9</v>
      </c>
      <c r="F268" s="15"/>
    </row>
    <row r="269" spans="1:6" s="5" customFormat="1" ht="165">
      <c r="A269" s="60" t="s">
        <v>762</v>
      </c>
      <c r="B269" s="16" t="s">
        <v>761</v>
      </c>
      <c r="C269" s="16" t="s">
        <v>250</v>
      </c>
      <c r="D269" s="61">
        <v>73682.850000000006</v>
      </c>
      <c r="E269" s="61">
        <v>52704.94</v>
      </c>
      <c r="F269" s="59"/>
    </row>
    <row r="270" spans="1:6" s="12" customFormat="1" ht="132">
      <c r="A270" s="19" t="s">
        <v>715</v>
      </c>
      <c r="B270" s="14" t="s">
        <v>763</v>
      </c>
      <c r="C270" s="14"/>
      <c r="D270" s="15">
        <v>43576.2</v>
      </c>
      <c r="E270" s="15"/>
      <c r="F270" s="15"/>
    </row>
    <row r="271" spans="1:6" s="12" customFormat="1" ht="148.5">
      <c r="A271" s="19" t="s">
        <v>716</v>
      </c>
      <c r="B271" s="14" t="s">
        <v>764</v>
      </c>
      <c r="C271" s="14"/>
      <c r="D271" s="15">
        <v>43576.2</v>
      </c>
      <c r="E271" s="15"/>
      <c r="F271" s="15"/>
    </row>
    <row r="272" spans="1:6" s="13" customFormat="1" ht="115.5">
      <c r="A272" s="37" t="s">
        <v>716</v>
      </c>
      <c r="B272" s="16" t="s">
        <v>765</v>
      </c>
      <c r="C272" s="16" t="s">
        <v>250</v>
      </c>
      <c r="D272" s="59">
        <v>43576.2</v>
      </c>
      <c r="E272" s="59"/>
      <c r="F272" s="59"/>
    </row>
    <row r="273" spans="1:6" s="8" customFormat="1" ht="66">
      <c r="A273" s="19" t="s">
        <v>704</v>
      </c>
      <c r="B273" s="14" t="s">
        <v>766</v>
      </c>
      <c r="C273" s="14"/>
      <c r="D273" s="15">
        <v>12731.4</v>
      </c>
      <c r="E273" s="15">
        <v>13677.8</v>
      </c>
      <c r="F273" s="15">
        <v>18862.7</v>
      </c>
    </row>
    <row r="274" spans="1:6" s="8" customFormat="1" ht="165">
      <c r="A274" s="19" t="s">
        <v>705</v>
      </c>
      <c r="B274" s="14" t="s">
        <v>767</v>
      </c>
      <c r="C274" s="14"/>
      <c r="D274" s="15">
        <v>12731.4</v>
      </c>
      <c r="E274" s="15">
        <v>13677.8</v>
      </c>
      <c r="F274" s="15">
        <v>18862.7</v>
      </c>
    </row>
    <row r="275" spans="1:6" s="13" customFormat="1" ht="132">
      <c r="A275" s="37" t="s">
        <v>705</v>
      </c>
      <c r="B275" s="16" t="s">
        <v>768</v>
      </c>
      <c r="C275" s="16" t="s">
        <v>250</v>
      </c>
      <c r="D275" s="61">
        <v>12731.38</v>
      </c>
      <c r="E275" s="61">
        <v>13677.81</v>
      </c>
      <c r="F275" s="59">
        <v>18862.7</v>
      </c>
    </row>
    <row r="276" spans="1:6" s="8" customFormat="1" ht="49.5">
      <c r="A276" s="19" t="s">
        <v>727</v>
      </c>
      <c r="B276" s="14" t="s">
        <v>769</v>
      </c>
      <c r="C276" s="14"/>
      <c r="D276" s="15">
        <v>275040.59999999998</v>
      </c>
      <c r="E276" s="15"/>
      <c r="F276" s="15"/>
    </row>
    <row r="277" spans="1:6" s="8" customFormat="1" ht="66">
      <c r="A277" s="19" t="s">
        <v>728</v>
      </c>
      <c r="B277" s="14" t="s">
        <v>770</v>
      </c>
      <c r="C277" s="14"/>
      <c r="D277" s="15">
        <v>275040.59999999998</v>
      </c>
      <c r="E277" s="15"/>
      <c r="F277" s="15"/>
    </row>
    <row r="278" spans="1:6" s="13" customFormat="1" ht="66">
      <c r="A278" s="37" t="s">
        <v>728</v>
      </c>
      <c r="B278" s="16" t="s">
        <v>771</v>
      </c>
      <c r="C278" s="16" t="s">
        <v>250</v>
      </c>
      <c r="D278" s="61">
        <v>275040.63</v>
      </c>
      <c r="E278" s="59"/>
      <c r="F278" s="59"/>
    </row>
    <row r="279" spans="1:6" s="5" customFormat="1" ht="49.5">
      <c r="A279" s="19" t="s">
        <v>489</v>
      </c>
      <c r="B279" s="14" t="s">
        <v>490</v>
      </c>
      <c r="C279" s="14"/>
      <c r="D279" s="15">
        <v>44155</v>
      </c>
      <c r="E279" s="15">
        <v>42947</v>
      </c>
      <c r="F279" s="15">
        <v>42947</v>
      </c>
    </row>
    <row r="280" spans="1:6" s="5" customFormat="1" ht="66">
      <c r="A280" s="19" t="s">
        <v>491</v>
      </c>
      <c r="B280" s="14" t="s">
        <v>492</v>
      </c>
      <c r="C280" s="14"/>
      <c r="D280" s="15">
        <v>44155</v>
      </c>
      <c r="E280" s="15">
        <v>42947</v>
      </c>
      <c r="F280" s="15">
        <v>42947</v>
      </c>
    </row>
    <row r="281" spans="1:6" s="5" customFormat="1" ht="49.5">
      <c r="A281" s="37" t="s">
        <v>491</v>
      </c>
      <c r="B281" s="16" t="s">
        <v>493</v>
      </c>
      <c r="C281" s="16" t="s">
        <v>263</v>
      </c>
      <c r="D281" s="59">
        <v>44155</v>
      </c>
      <c r="E281" s="59">
        <v>42947</v>
      </c>
      <c r="F281" s="59">
        <v>42947</v>
      </c>
    </row>
    <row r="282" spans="1:6" s="5" customFormat="1" ht="82.5">
      <c r="A282" s="19" t="s">
        <v>494</v>
      </c>
      <c r="B282" s="14" t="s">
        <v>495</v>
      </c>
      <c r="C282" s="14"/>
      <c r="D282" s="15">
        <v>34630.400000000001</v>
      </c>
      <c r="E282" s="15">
        <v>33599.5</v>
      </c>
      <c r="F282" s="15">
        <v>33599.5</v>
      </c>
    </row>
    <row r="283" spans="1:6" s="5" customFormat="1" ht="99">
      <c r="A283" s="19" t="s">
        <v>496</v>
      </c>
      <c r="B283" s="14" t="s">
        <v>497</v>
      </c>
      <c r="C283" s="14"/>
      <c r="D283" s="15">
        <v>34630.400000000001</v>
      </c>
      <c r="E283" s="15">
        <v>33599.5</v>
      </c>
      <c r="F283" s="15">
        <v>33599.5</v>
      </c>
    </row>
    <row r="284" spans="1:6" s="5" customFormat="1" ht="99">
      <c r="A284" s="37" t="s">
        <v>496</v>
      </c>
      <c r="B284" s="16" t="s">
        <v>498</v>
      </c>
      <c r="C284" s="16" t="s">
        <v>263</v>
      </c>
      <c r="D284" s="59">
        <v>34630.400000000001</v>
      </c>
      <c r="E284" s="59">
        <v>33599.5</v>
      </c>
      <c r="F284" s="59">
        <v>33599.5</v>
      </c>
    </row>
    <row r="285" spans="1:6" s="12" customFormat="1" ht="115.5">
      <c r="A285" s="19" t="s">
        <v>689</v>
      </c>
      <c r="B285" s="14" t="s">
        <v>772</v>
      </c>
      <c r="C285" s="14"/>
      <c r="D285" s="15">
        <v>247645.2</v>
      </c>
      <c r="E285" s="15">
        <v>252300.6</v>
      </c>
      <c r="F285" s="15"/>
    </row>
    <row r="286" spans="1:6" s="12" customFormat="1" ht="132">
      <c r="A286" s="19" t="s">
        <v>690</v>
      </c>
      <c r="B286" s="14" t="s">
        <v>773</v>
      </c>
      <c r="C286" s="14"/>
      <c r="D286" s="15">
        <v>247645.2</v>
      </c>
      <c r="E286" s="15">
        <v>252300.6</v>
      </c>
      <c r="F286" s="15"/>
    </row>
    <row r="287" spans="1:6" s="13" customFormat="1" ht="115.5">
      <c r="A287" s="37" t="s">
        <v>690</v>
      </c>
      <c r="B287" s="16" t="s">
        <v>774</v>
      </c>
      <c r="C287" s="16" t="s">
        <v>250</v>
      </c>
      <c r="D287" s="61">
        <v>247645.24</v>
      </c>
      <c r="E287" s="59">
        <v>252300.6</v>
      </c>
      <c r="F287" s="59"/>
    </row>
    <row r="288" spans="1:6" s="12" customFormat="1" ht="49.5">
      <c r="A288" s="19" t="s">
        <v>731</v>
      </c>
      <c r="B288" s="14" t="s">
        <v>775</v>
      </c>
      <c r="C288" s="14"/>
      <c r="D288" s="15">
        <v>10792.7</v>
      </c>
      <c r="E288" s="15">
        <v>16050.2</v>
      </c>
      <c r="F288" s="15"/>
    </row>
    <row r="289" spans="1:6" s="12" customFormat="1" ht="66">
      <c r="A289" s="19" t="s">
        <v>732</v>
      </c>
      <c r="B289" s="14" t="s">
        <v>776</v>
      </c>
      <c r="C289" s="14"/>
      <c r="D289" s="15">
        <v>10792.7</v>
      </c>
      <c r="E289" s="15">
        <v>16050.2</v>
      </c>
      <c r="F289" s="15"/>
    </row>
    <row r="290" spans="1:6" s="13" customFormat="1" ht="66">
      <c r="A290" s="37" t="s">
        <v>732</v>
      </c>
      <c r="B290" s="16" t="s">
        <v>777</v>
      </c>
      <c r="C290" s="16" t="s">
        <v>250</v>
      </c>
      <c r="D290" s="61">
        <v>10792.65</v>
      </c>
      <c r="E290" s="61">
        <v>16050.18</v>
      </c>
      <c r="F290" s="59"/>
    </row>
    <row r="291" spans="1:6" s="5" customFormat="1" ht="66">
      <c r="A291" s="19" t="s">
        <v>499</v>
      </c>
      <c r="B291" s="14" t="s">
        <v>500</v>
      </c>
      <c r="C291" s="14"/>
      <c r="D291" s="15">
        <v>5493.2</v>
      </c>
      <c r="E291" s="15">
        <v>7879.9</v>
      </c>
      <c r="F291" s="15">
        <v>7882.1</v>
      </c>
    </row>
    <row r="292" spans="1:6" s="5" customFormat="1" ht="82.5">
      <c r="A292" s="19" t="s">
        <v>501</v>
      </c>
      <c r="B292" s="14" t="s">
        <v>502</v>
      </c>
      <c r="C292" s="14"/>
      <c r="D292" s="15">
        <v>5493.2</v>
      </c>
      <c r="E292" s="15">
        <v>7879.9</v>
      </c>
      <c r="F292" s="15">
        <v>7882.1</v>
      </c>
    </row>
    <row r="293" spans="1:6" s="5" customFormat="1" ht="82.5">
      <c r="A293" s="37" t="s">
        <v>501</v>
      </c>
      <c r="B293" s="16" t="s">
        <v>503</v>
      </c>
      <c r="C293" s="16" t="s">
        <v>488</v>
      </c>
      <c r="D293" s="59">
        <v>5493.2</v>
      </c>
      <c r="E293" s="59">
        <v>7879.9</v>
      </c>
      <c r="F293" s="59">
        <v>7882.1</v>
      </c>
    </row>
    <row r="294" spans="1:6" s="5" customFormat="1" ht="99">
      <c r="A294" s="19" t="s">
        <v>504</v>
      </c>
      <c r="B294" s="14" t="s">
        <v>505</v>
      </c>
      <c r="C294" s="14"/>
      <c r="D294" s="15">
        <v>32153.8</v>
      </c>
      <c r="E294" s="15">
        <v>10909</v>
      </c>
      <c r="F294" s="15">
        <v>11634.3</v>
      </c>
    </row>
    <row r="295" spans="1:6" s="5" customFormat="1" ht="115.5">
      <c r="A295" s="19" t="s">
        <v>506</v>
      </c>
      <c r="B295" s="14" t="s">
        <v>507</v>
      </c>
      <c r="C295" s="14"/>
      <c r="D295" s="15">
        <v>32153.8</v>
      </c>
      <c r="E295" s="15">
        <v>10909</v>
      </c>
      <c r="F295" s="15">
        <v>11634.3</v>
      </c>
    </row>
    <row r="296" spans="1:6" s="5" customFormat="1" ht="99">
      <c r="A296" s="37" t="s">
        <v>506</v>
      </c>
      <c r="B296" s="16" t="s">
        <v>508</v>
      </c>
      <c r="C296" s="16" t="s">
        <v>488</v>
      </c>
      <c r="D296" s="59">
        <v>32153.8</v>
      </c>
      <c r="E296" s="59">
        <v>10909</v>
      </c>
      <c r="F296" s="59">
        <v>11634.3</v>
      </c>
    </row>
    <row r="297" spans="1:6" s="5" customFormat="1" ht="132">
      <c r="A297" s="19" t="s">
        <v>509</v>
      </c>
      <c r="B297" s="14" t="s">
        <v>778</v>
      </c>
      <c r="C297" s="14"/>
      <c r="D297" s="15">
        <v>95013.4</v>
      </c>
      <c r="E297" s="15"/>
      <c r="F297" s="15"/>
    </row>
    <row r="298" spans="1:6" s="5" customFormat="1" ht="132">
      <c r="A298" s="37" t="s">
        <v>509</v>
      </c>
      <c r="B298" s="16" t="s">
        <v>510</v>
      </c>
      <c r="C298" s="16" t="s">
        <v>250</v>
      </c>
      <c r="D298" s="59">
        <v>95013.4</v>
      </c>
      <c r="E298" s="59"/>
      <c r="F298" s="59"/>
    </row>
    <row r="299" spans="1:6" s="5" customFormat="1" ht="66">
      <c r="A299" s="19" t="s">
        <v>511</v>
      </c>
      <c r="B299" s="14" t="s">
        <v>512</v>
      </c>
      <c r="C299" s="14"/>
      <c r="D299" s="15">
        <v>71446</v>
      </c>
      <c r="E299" s="15">
        <v>105161</v>
      </c>
      <c r="F299" s="15">
        <v>115390</v>
      </c>
    </row>
    <row r="300" spans="1:6" s="5" customFormat="1" ht="82.5">
      <c r="A300" s="19" t="s">
        <v>513</v>
      </c>
      <c r="B300" s="14" t="s">
        <v>514</v>
      </c>
      <c r="C300" s="14"/>
      <c r="D300" s="15">
        <v>71446</v>
      </c>
      <c r="E300" s="15">
        <v>105161</v>
      </c>
      <c r="F300" s="15">
        <v>115390</v>
      </c>
    </row>
    <row r="301" spans="1:6" s="5" customFormat="1" ht="82.5">
      <c r="A301" s="37" t="s">
        <v>513</v>
      </c>
      <c r="B301" s="16" t="s">
        <v>515</v>
      </c>
      <c r="C301" s="16" t="s">
        <v>466</v>
      </c>
      <c r="D301" s="59">
        <v>71446</v>
      </c>
      <c r="E301" s="59">
        <v>105161</v>
      </c>
      <c r="F301" s="59">
        <v>115390</v>
      </c>
    </row>
    <row r="302" spans="1:6" s="8" customFormat="1" ht="99">
      <c r="A302" s="19" t="s">
        <v>691</v>
      </c>
      <c r="B302" s="14" t="s">
        <v>779</v>
      </c>
      <c r="C302" s="14"/>
      <c r="D302" s="15"/>
      <c r="E302" s="15">
        <v>47037.9</v>
      </c>
      <c r="F302" s="15">
        <v>60653.4</v>
      </c>
    </row>
    <row r="303" spans="1:6" s="8" customFormat="1" ht="99">
      <c r="A303" s="19" t="s">
        <v>691</v>
      </c>
      <c r="B303" s="14" t="s">
        <v>780</v>
      </c>
      <c r="C303" s="14"/>
      <c r="D303" s="15"/>
      <c r="E303" s="15">
        <v>47037.9</v>
      </c>
      <c r="F303" s="15">
        <v>60653.4</v>
      </c>
    </row>
    <row r="304" spans="1:6" s="5" customFormat="1" ht="99">
      <c r="A304" s="37" t="s">
        <v>691</v>
      </c>
      <c r="B304" s="16" t="s">
        <v>781</v>
      </c>
      <c r="C304" s="16" t="s">
        <v>692</v>
      </c>
      <c r="D304" s="59"/>
      <c r="E304" s="59">
        <v>47037.9</v>
      </c>
      <c r="F304" s="59">
        <v>60653.4</v>
      </c>
    </row>
    <row r="305" spans="1:6" s="12" customFormat="1" ht="148.5">
      <c r="A305" s="19" t="s">
        <v>687</v>
      </c>
      <c r="B305" s="14" t="s">
        <v>782</v>
      </c>
      <c r="C305" s="14"/>
      <c r="D305" s="15">
        <v>36270.199999999997</v>
      </c>
      <c r="E305" s="15"/>
      <c r="F305" s="15"/>
    </row>
    <row r="306" spans="1:6" s="12" customFormat="1" ht="148.5">
      <c r="A306" s="19" t="s">
        <v>688</v>
      </c>
      <c r="B306" s="14" t="s">
        <v>783</v>
      </c>
      <c r="C306" s="14"/>
      <c r="D306" s="15">
        <v>36270.199999999997</v>
      </c>
      <c r="E306" s="15"/>
      <c r="F306" s="15"/>
    </row>
    <row r="307" spans="1:6" s="13" customFormat="1" ht="132">
      <c r="A307" s="37" t="s">
        <v>688</v>
      </c>
      <c r="B307" s="16" t="s">
        <v>784</v>
      </c>
      <c r="C307" s="16" t="s">
        <v>250</v>
      </c>
      <c r="D307" s="59">
        <v>36270.199999999997</v>
      </c>
      <c r="E307" s="59"/>
      <c r="F307" s="59"/>
    </row>
    <row r="308" spans="1:6" s="13" customFormat="1" ht="165">
      <c r="A308" s="19" t="s">
        <v>695</v>
      </c>
      <c r="B308" s="14" t="s">
        <v>785</v>
      </c>
      <c r="C308" s="14"/>
      <c r="D308" s="15">
        <v>12300</v>
      </c>
      <c r="E308" s="15"/>
      <c r="F308" s="15"/>
    </row>
    <row r="309" spans="1:6" s="13" customFormat="1" ht="181.5">
      <c r="A309" s="19" t="s">
        <v>696</v>
      </c>
      <c r="B309" s="14" t="s">
        <v>786</v>
      </c>
      <c r="C309" s="14"/>
      <c r="D309" s="15">
        <v>12300</v>
      </c>
      <c r="E309" s="15"/>
      <c r="F309" s="15"/>
    </row>
    <row r="310" spans="1:6" s="13" customFormat="1" ht="148.5">
      <c r="A310" s="60" t="s">
        <v>696</v>
      </c>
      <c r="B310" s="16" t="s">
        <v>787</v>
      </c>
      <c r="C310" s="16" t="s">
        <v>250</v>
      </c>
      <c r="D310" s="59">
        <v>12300</v>
      </c>
      <c r="E310" s="59"/>
      <c r="F310" s="59"/>
    </row>
    <row r="311" spans="1:6" s="13" customFormat="1" ht="66">
      <c r="A311" s="19" t="s">
        <v>698</v>
      </c>
      <c r="B311" s="14" t="s">
        <v>788</v>
      </c>
      <c r="C311" s="14"/>
      <c r="D311" s="15">
        <v>118193</v>
      </c>
      <c r="E311" s="15">
        <v>76874</v>
      </c>
      <c r="F311" s="15"/>
    </row>
    <row r="312" spans="1:6" s="13" customFormat="1" ht="66">
      <c r="A312" s="60" t="s">
        <v>698</v>
      </c>
      <c r="B312" s="16" t="s">
        <v>789</v>
      </c>
      <c r="C312" s="16" t="s">
        <v>254</v>
      </c>
      <c r="D312" s="59">
        <v>118193</v>
      </c>
      <c r="E312" s="59">
        <v>76874</v>
      </c>
      <c r="F312" s="59"/>
    </row>
    <row r="313" spans="1:6" s="12" customFormat="1" ht="66">
      <c r="A313" s="19" t="s">
        <v>712</v>
      </c>
      <c r="B313" s="14" t="s">
        <v>790</v>
      </c>
      <c r="C313" s="14"/>
      <c r="D313" s="15">
        <v>29100</v>
      </c>
      <c r="E313" s="15">
        <v>9700</v>
      </c>
      <c r="F313" s="15">
        <v>9700</v>
      </c>
    </row>
    <row r="314" spans="1:6" s="13" customFormat="1" ht="66">
      <c r="A314" s="60" t="s">
        <v>712</v>
      </c>
      <c r="B314" s="16" t="s">
        <v>791</v>
      </c>
      <c r="C314" s="16" t="s">
        <v>477</v>
      </c>
      <c r="D314" s="59">
        <v>29100</v>
      </c>
      <c r="E314" s="59">
        <v>9700</v>
      </c>
      <c r="F314" s="59">
        <v>9700</v>
      </c>
    </row>
    <row r="315" spans="1:6" s="13" customFormat="1" ht="132">
      <c r="A315" s="19" t="s">
        <v>708</v>
      </c>
      <c r="B315" s="14" t="s">
        <v>792</v>
      </c>
      <c r="C315" s="14"/>
      <c r="D315" s="15">
        <v>40099.5</v>
      </c>
      <c r="E315" s="15">
        <v>40099.5</v>
      </c>
      <c r="F315" s="15">
        <v>40099.5</v>
      </c>
    </row>
    <row r="316" spans="1:6" s="13" customFormat="1" ht="115.5">
      <c r="A316" s="37" t="s">
        <v>708</v>
      </c>
      <c r="B316" s="16" t="s">
        <v>793</v>
      </c>
      <c r="C316" s="16" t="s">
        <v>477</v>
      </c>
      <c r="D316" s="59">
        <v>40099.5</v>
      </c>
      <c r="E316" s="59">
        <v>40099.5</v>
      </c>
      <c r="F316" s="59">
        <v>40099.5</v>
      </c>
    </row>
    <row r="317" spans="1:6" s="12" customFormat="1" ht="165">
      <c r="A317" s="19" t="s">
        <v>737</v>
      </c>
      <c r="B317" s="14" t="s">
        <v>794</v>
      </c>
      <c r="C317" s="14"/>
      <c r="D317" s="15">
        <v>80</v>
      </c>
      <c r="E317" s="15">
        <v>102.5</v>
      </c>
      <c r="F317" s="15"/>
    </row>
    <row r="318" spans="1:6" s="13" customFormat="1" ht="148.5">
      <c r="A318" s="37" t="s">
        <v>737</v>
      </c>
      <c r="B318" s="16" t="s">
        <v>795</v>
      </c>
      <c r="C318" s="16" t="s">
        <v>466</v>
      </c>
      <c r="D318" s="59">
        <v>80</v>
      </c>
      <c r="E318" s="59">
        <v>102.5</v>
      </c>
      <c r="F318" s="59"/>
    </row>
    <row r="319" spans="1:6" s="12" customFormat="1" ht="115.5">
      <c r="A319" s="19" t="s">
        <v>706</v>
      </c>
      <c r="B319" s="14" t="s">
        <v>796</v>
      </c>
      <c r="C319" s="14"/>
      <c r="D319" s="15">
        <v>429202.2</v>
      </c>
      <c r="E319" s="15">
        <v>437973.2</v>
      </c>
      <c r="F319" s="15"/>
    </row>
    <row r="320" spans="1:6" s="12" customFormat="1" ht="132">
      <c r="A320" s="19" t="s">
        <v>707</v>
      </c>
      <c r="B320" s="14" t="s">
        <v>797</v>
      </c>
      <c r="C320" s="14"/>
      <c r="D320" s="15">
        <v>429202.2</v>
      </c>
      <c r="E320" s="15">
        <v>437973.2</v>
      </c>
      <c r="F320" s="15"/>
    </row>
    <row r="321" spans="1:6" s="13" customFormat="1" ht="115.5">
      <c r="A321" s="37" t="s">
        <v>707</v>
      </c>
      <c r="B321" s="16" t="s">
        <v>798</v>
      </c>
      <c r="C321" s="16" t="s">
        <v>250</v>
      </c>
      <c r="D321" s="59">
        <v>429202.2</v>
      </c>
      <c r="E321" s="59">
        <v>437973.2</v>
      </c>
      <c r="F321" s="59"/>
    </row>
    <row r="322" spans="1:6" s="12" customFormat="1" ht="165">
      <c r="A322" s="19" t="s">
        <v>736</v>
      </c>
      <c r="B322" s="14" t="s">
        <v>799</v>
      </c>
      <c r="C322" s="14"/>
      <c r="D322" s="15">
        <v>39519</v>
      </c>
      <c r="E322" s="15">
        <v>9494.7999999999993</v>
      </c>
      <c r="F322" s="15">
        <v>27500</v>
      </c>
    </row>
    <row r="323" spans="1:6" s="13" customFormat="1" ht="148.5">
      <c r="A323" s="37" t="s">
        <v>736</v>
      </c>
      <c r="B323" s="16" t="s">
        <v>800</v>
      </c>
      <c r="C323" s="16" t="s">
        <v>267</v>
      </c>
      <c r="D323" s="59">
        <v>39519</v>
      </c>
      <c r="E323" s="59">
        <v>9494.7999999999993</v>
      </c>
      <c r="F323" s="59">
        <v>27500</v>
      </c>
    </row>
    <row r="324" spans="1:6" s="5" customFormat="1" ht="165">
      <c r="A324" s="19" t="s">
        <v>516</v>
      </c>
      <c r="B324" s="14" t="s">
        <v>517</v>
      </c>
      <c r="C324" s="14"/>
      <c r="D324" s="15">
        <v>11936.5</v>
      </c>
      <c r="E324" s="15">
        <v>11936.5</v>
      </c>
      <c r="F324" s="15">
        <v>11936.5</v>
      </c>
    </row>
    <row r="325" spans="1:6" s="5" customFormat="1" ht="148.5">
      <c r="A325" s="37" t="s">
        <v>516</v>
      </c>
      <c r="B325" s="16" t="s">
        <v>518</v>
      </c>
      <c r="C325" s="16" t="s">
        <v>263</v>
      </c>
      <c r="D325" s="59">
        <v>11936.5</v>
      </c>
      <c r="E325" s="59">
        <v>11936.5</v>
      </c>
      <c r="F325" s="59">
        <v>11936.5</v>
      </c>
    </row>
    <row r="326" spans="1:6" s="8" customFormat="1" ht="115.5">
      <c r="A326" s="19" t="s">
        <v>738</v>
      </c>
      <c r="B326" s="14" t="s">
        <v>801</v>
      </c>
      <c r="C326" s="14"/>
      <c r="D326" s="15">
        <v>338799.3</v>
      </c>
      <c r="E326" s="15">
        <v>338799.3</v>
      </c>
      <c r="F326" s="15">
        <v>338799.3</v>
      </c>
    </row>
    <row r="327" spans="1:6" s="8" customFormat="1" ht="132">
      <c r="A327" s="19" t="s">
        <v>739</v>
      </c>
      <c r="B327" s="14" t="s">
        <v>802</v>
      </c>
      <c r="C327" s="14"/>
      <c r="D327" s="15">
        <v>338799.3</v>
      </c>
      <c r="E327" s="15">
        <v>338799.3</v>
      </c>
      <c r="F327" s="15">
        <v>338799.3</v>
      </c>
    </row>
    <row r="328" spans="1:6" s="5" customFormat="1" ht="115.5">
      <c r="A328" s="37" t="s">
        <v>739</v>
      </c>
      <c r="B328" s="16" t="s">
        <v>803</v>
      </c>
      <c r="C328" s="16" t="s">
        <v>265</v>
      </c>
      <c r="D328" s="59">
        <v>338799.3</v>
      </c>
      <c r="E328" s="59">
        <v>338799.3</v>
      </c>
      <c r="F328" s="59">
        <v>338799.3</v>
      </c>
    </row>
    <row r="329" spans="1:6" s="8" customFormat="1" ht="49.5">
      <c r="A329" s="19" t="s">
        <v>699</v>
      </c>
      <c r="B329" s="14" t="s">
        <v>804</v>
      </c>
      <c r="C329" s="14"/>
      <c r="D329" s="15"/>
      <c r="E329" s="15">
        <v>125989.9</v>
      </c>
      <c r="F329" s="15">
        <v>211725</v>
      </c>
    </row>
    <row r="330" spans="1:6" s="8" customFormat="1" ht="66">
      <c r="A330" s="19" t="s">
        <v>700</v>
      </c>
      <c r="B330" s="14" t="s">
        <v>805</v>
      </c>
      <c r="C330" s="14"/>
      <c r="D330" s="15"/>
      <c r="E330" s="15">
        <v>125989.9</v>
      </c>
      <c r="F330" s="15">
        <v>211725</v>
      </c>
    </row>
    <row r="331" spans="1:6" s="5" customFormat="1" ht="66">
      <c r="A331" s="37" t="s">
        <v>700</v>
      </c>
      <c r="B331" s="16" t="s">
        <v>806</v>
      </c>
      <c r="C331" s="16" t="s">
        <v>267</v>
      </c>
      <c r="D331" s="59"/>
      <c r="E331" s="59">
        <v>125989.9</v>
      </c>
      <c r="F331" s="59">
        <v>211725</v>
      </c>
    </row>
    <row r="332" spans="1:6" s="8" customFormat="1" ht="181.5">
      <c r="A332" s="19" t="s">
        <v>710</v>
      </c>
      <c r="B332" s="14" t="s">
        <v>807</v>
      </c>
      <c r="C332" s="14"/>
      <c r="D332" s="15">
        <v>19501.2</v>
      </c>
      <c r="E332" s="15">
        <v>25379.599999999999</v>
      </c>
      <c r="F332" s="15">
        <v>25379.599999999999</v>
      </c>
    </row>
    <row r="333" spans="1:6" s="5" customFormat="1" ht="181.5">
      <c r="A333" s="60" t="s">
        <v>710</v>
      </c>
      <c r="B333" s="16" t="s">
        <v>808</v>
      </c>
      <c r="C333" s="16" t="s">
        <v>477</v>
      </c>
      <c r="D333" s="59">
        <v>19501.2</v>
      </c>
      <c r="E333" s="59">
        <v>25379.599999999999</v>
      </c>
      <c r="F333" s="59">
        <v>25379.599999999999</v>
      </c>
    </row>
    <row r="334" spans="1:6" s="5" customFormat="1" ht="115.5">
      <c r="A334" s="19" t="s">
        <v>519</v>
      </c>
      <c r="B334" s="14" t="s">
        <v>520</v>
      </c>
      <c r="C334" s="14"/>
      <c r="D334" s="15">
        <v>7095.6</v>
      </c>
      <c r="E334" s="15">
        <v>6892</v>
      </c>
      <c r="F334" s="15">
        <v>6892</v>
      </c>
    </row>
    <row r="335" spans="1:6" s="5" customFormat="1" ht="99">
      <c r="A335" s="37" t="s">
        <v>519</v>
      </c>
      <c r="B335" s="16" t="s">
        <v>521</v>
      </c>
      <c r="C335" s="16" t="s">
        <v>265</v>
      </c>
      <c r="D335" s="59">
        <v>7095.6</v>
      </c>
      <c r="E335" s="59">
        <v>6892</v>
      </c>
      <c r="F335" s="59">
        <v>6892</v>
      </c>
    </row>
    <row r="336" spans="1:6" s="5" customFormat="1" ht="132">
      <c r="A336" s="19" t="s">
        <v>522</v>
      </c>
      <c r="B336" s="14" t="s">
        <v>523</v>
      </c>
      <c r="C336" s="14"/>
      <c r="D336" s="15">
        <v>2918.3</v>
      </c>
      <c r="E336" s="15">
        <v>3024</v>
      </c>
      <c r="F336" s="15">
        <v>3054</v>
      </c>
    </row>
    <row r="337" spans="1:6" s="5" customFormat="1" ht="148.5">
      <c r="A337" s="19" t="s">
        <v>524</v>
      </c>
      <c r="B337" s="14" t="s">
        <v>525</v>
      </c>
      <c r="C337" s="14"/>
      <c r="D337" s="15">
        <v>2918.3</v>
      </c>
      <c r="E337" s="15">
        <v>3024</v>
      </c>
      <c r="F337" s="15">
        <v>3054</v>
      </c>
    </row>
    <row r="338" spans="1:6" s="5" customFormat="1" ht="115.5">
      <c r="A338" s="37" t="s">
        <v>524</v>
      </c>
      <c r="B338" s="16" t="s">
        <v>526</v>
      </c>
      <c r="C338" s="16" t="s">
        <v>267</v>
      </c>
      <c r="D338" s="59">
        <v>2918.3</v>
      </c>
      <c r="E338" s="59">
        <v>3024</v>
      </c>
      <c r="F338" s="59">
        <v>3054</v>
      </c>
    </row>
    <row r="339" spans="1:6" s="5" customFormat="1" ht="115.5">
      <c r="A339" s="19" t="s">
        <v>527</v>
      </c>
      <c r="B339" s="14" t="s">
        <v>528</v>
      </c>
      <c r="C339" s="14"/>
      <c r="D339" s="15">
        <v>16985.7</v>
      </c>
      <c r="E339" s="15">
        <v>16604.8</v>
      </c>
      <c r="F339" s="15">
        <v>16604.8</v>
      </c>
    </row>
    <row r="340" spans="1:6" s="5" customFormat="1" ht="132">
      <c r="A340" s="19" t="s">
        <v>529</v>
      </c>
      <c r="B340" s="14" t="s">
        <v>530</v>
      </c>
      <c r="C340" s="14"/>
      <c r="D340" s="15">
        <v>16985.7</v>
      </c>
      <c r="E340" s="15">
        <v>16604.8</v>
      </c>
      <c r="F340" s="15">
        <v>16604.8</v>
      </c>
    </row>
    <row r="341" spans="1:6" s="5" customFormat="1" ht="115.5">
      <c r="A341" s="37" t="s">
        <v>529</v>
      </c>
      <c r="B341" s="16" t="s">
        <v>531</v>
      </c>
      <c r="C341" s="16" t="s">
        <v>267</v>
      </c>
      <c r="D341" s="59">
        <v>16985.7</v>
      </c>
      <c r="E341" s="59">
        <v>16604.8</v>
      </c>
      <c r="F341" s="59">
        <v>16604.8</v>
      </c>
    </row>
    <row r="342" spans="1:6" s="8" customFormat="1" ht="82.5">
      <c r="A342" s="19" t="s">
        <v>726</v>
      </c>
      <c r="B342" s="14" t="s">
        <v>809</v>
      </c>
      <c r="C342" s="14"/>
      <c r="D342" s="15">
        <v>52538.5</v>
      </c>
      <c r="E342" s="15">
        <v>91324.9</v>
      </c>
      <c r="F342" s="15">
        <v>91324.9</v>
      </c>
    </row>
    <row r="343" spans="1:6" s="5" customFormat="1" ht="82.5">
      <c r="A343" s="37" t="s">
        <v>726</v>
      </c>
      <c r="B343" s="16" t="s">
        <v>810</v>
      </c>
      <c r="C343" s="16" t="s">
        <v>246</v>
      </c>
      <c r="D343" s="59">
        <v>52538.5</v>
      </c>
      <c r="E343" s="59">
        <v>91324.9</v>
      </c>
      <c r="F343" s="59">
        <v>91324.9</v>
      </c>
    </row>
    <row r="344" spans="1:6" s="8" customFormat="1" ht="49.5">
      <c r="A344" s="19" t="s">
        <v>724</v>
      </c>
      <c r="B344" s="14" t="s">
        <v>811</v>
      </c>
      <c r="C344" s="14"/>
      <c r="D344" s="15">
        <v>54089.2</v>
      </c>
      <c r="E344" s="15"/>
      <c r="F344" s="15"/>
    </row>
    <row r="345" spans="1:6" s="8" customFormat="1" ht="132">
      <c r="A345" s="19" t="s">
        <v>725</v>
      </c>
      <c r="B345" s="14" t="s">
        <v>812</v>
      </c>
      <c r="C345" s="14"/>
      <c r="D345" s="15">
        <v>54089.2</v>
      </c>
      <c r="E345" s="15"/>
      <c r="F345" s="15"/>
    </row>
    <row r="346" spans="1:6" s="5" customFormat="1" ht="115.5">
      <c r="A346" s="37" t="s">
        <v>725</v>
      </c>
      <c r="B346" s="16" t="s">
        <v>813</v>
      </c>
      <c r="C346" s="16" t="s">
        <v>250</v>
      </c>
      <c r="D346" s="61">
        <v>54089.23</v>
      </c>
      <c r="E346" s="59"/>
      <c r="F346" s="59"/>
    </row>
    <row r="347" spans="1:6" s="8" customFormat="1" ht="66">
      <c r="A347" s="19" t="s">
        <v>719</v>
      </c>
      <c r="B347" s="14" t="s">
        <v>814</v>
      </c>
      <c r="C347" s="14"/>
      <c r="D347" s="15">
        <v>7095.6</v>
      </c>
      <c r="E347" s="15">
        <v>6892</v>
      </c>
      <c r="F347" s="15"/>
    </row>
    <row r="348" spans="1:6" s="8" customFormat="1" ht="82.5">
      <c r="A348" s="19" t="s">
        <v>720</v>
      </c>
      <c r="B348" s="14" t="s">
        <v>815</v>
      </c>
      <c r="C348" s="14"/>
      <c r="D348" s="15">
        <v>7095.6</v>
      </c>
      <c r="E348" s="15">
        <v>6892</v>
      </c>
      <c r="F348" s="15"/>
    </row>
    <row r="349" spans="1:6" s="5" customFormat="1" ht="82.5">
      <c r="A349" s="37" t="s">
        <v>720</v>
      </c>
      <c r="B349" s="16" t="s">
        <v>816</v>
      </c>
      <c r="C349" s="16" t="s">
        <v>259</v>
      </c>
      <c r="D349" s="59">
        <v>7095.6</v>
      </c>
      <c r="E349" s="59">
        <v>6892</v>
      </c>
      <c r="F349" s="59"/>
    </row>
    <row r="350" spans="1:6" s="5" customFormat="1" ht="115.5">
      <c r="A350" s="19" t="s">
        <v>740</v>
      </c>
      <c r="B350" s="14" t="s">
        <v>817</v>
      </c>
      <c r="C350" s="14"/>
      <c r="D350" s="15">
        <v>189645.5</v>
      </c>
      <c r="E350" s="15">
        <v>206021</v>
      </c>
      <c r="F350" s="15">
        <v>206021</v>
      </c>
    </row>
    <row r="351" spans="1:6" s="5" customFormat="1" ht="99">
      <c r="A351" s="37" t="s">
        <v>740</v>
      </c>
      <c r="B351" s="16" t="s">
        <v>818</v>
      </c>
      <c r="C351" s="16" t="s">
        <v>246</v>
      </c>
      <c r="D351" s="59">
        <v>189645.5</v>
      </c>
      <c r="E351" s="59">
        <v>206021</v>
      </c>
      <c r="F351" s="59">
        <v>206021</v>
      </c>
    </row>
    <row r="352" spans="1:6" s="8" customFormat="1" ht="115.5">
      <c r="A352" s="19" t="s">
        <v>714</v>
      </c>
      <c r="B352" s="14" t="s">
        <v>819</v>
      </c>
      <c r="C352" s="14"/>
      <c r="D352" s="15">
        <v>255866.3</v>
      </c>
      <c r="E352" s="15">
        <v>253704.4</v>
      </c>
      <c r="F352" s="15">
        <v>253704.4</v>
      </c>
    </row>
    <row r="353" spans="1:6" s="5" customFormat="1" ht="99">
      <c r="A353" s="37" t="s">
        <v>714</v>
      </c>
      <c r="B353" s="16" t="s">
        <v>820</v>
      </c>
      <c r="C353" s="16" t="s">
        <v>246</v>
      </c>
      <c r="D353" s="59">
        <v>255866.3</v>
      </c>
      <c r="E353" s="59">
        <v>253704.4</v>
      </c>
      <c r="F353" s="59">
        <v>253704.4</v>
      </c>
    </row>
    <row r="354" spans="1:6" s="5" customFormat="1" ht="82.5">
      <c r="A354" s="19" t="s">
        <v>532</v>
      </c>
      <c r="B354" s="14" t="s">
        <v>533</v>
      </c>
      <c r="C354" s="14"/>
      <c r="D354" s="15">
        <v>12524.5</v>
      </c>
      <c r="E354" s="15">
        <v>11973.9</v>
      </c>
      <c r="F354" s="15">
        <v>11516.7</v>
      </c>
    </row>
    <row r="355" spans="1:6" s="5" customFormat="1" ht="99">
      <c r="A355" s="19" t="s">
        <v>534</v>
      </c>
      <c r="B355" s="14" t="s">
        <v>535</v>
      </c>
      <c r="C355" s="14"/>
      <c r="D355" s="15">
        <v>12524.5</v>
      </c>
      <c r="E355" s="15">
        <v>11973.9</v>
      </c>
      <c r="F355" s="15">
        <v>11516.7</v>
      </c>
    </row>
    <row r="356" spans="1:6" s="5" customFormat="1" ht="82.5">
      <c r="A356" s="37" t="s">
        <v>534</v>
      </c>
      <c r="B356" s="16" t="s">
        <v>536</v>
      </c>
      <c r="C356" s="16" t="s">
        <v>267</v>
      </c>
      <c r="D356" s="59">
        <v>12524.5</v>
      </c>
      <c r="E356" s="59">
        <v>11973.9</v>
      </c>
      <c r="F356" s="59">
        <v>11516.7</v>
      </c>
    </row>
    <row r="357" spans="1:6" s="5" customFormat="1" ht="33">
      <c r="A357" s="19" t="s">
        <v>537</v>
      </c>
      <c r="B357" s="14" t="s">
        <v>538</v>
      </c>
      <c r="C357" s="14"/>
      <c r="D357" s="15">
        <v>44692.7</v>
      </c>
      <c r="E357" s="15">
        <v>80393.5</v>
      </c>
      <c r="F357" s="15">
        <v>60205.8</v>
      </c>
    </row>
    <row r="358" spans="1:6" s="5" customFormat="1" ht="49.5">
      <c r="A358" s="19" t="s">
        <v>539</v>
      </c>
      <c r="B358" s="14" t="s">
        <v>540</v>
      </c>
      <c r="C358" s="14"/>
      <c r="D358" s="15">
        <v>44692.7</v>
      </c>
      <c r="E358" s="15">
        <v>80393.5</v>
      </c>
      <c r="F358" s="15">
        <v>60205.8</v>
      </c>
    </row>
    <row r="359" spans="1:6" s="5" customFormat="1" ht="49.5">
      <c r="A359" s="37" t="s">
        <v>539</v>
      </c>
      <c r="B359" s="16" t="s">
        <v>541</v>
      </c>
      <c r="C359" s="16" t="s">
        <v>267</v>
      </c>
      <c r="D359" s="59">
        <v>44692.7</v>
      </c>
      <c r="E359" s="59">
        <v>80393.5</v>
      </c>
      <c r="F359" s="59">
        <v>60205.8</v>
      </c>
    </row>
    <row r="360" spans="1:6" s="5" customFormat="1" ht="99">
      <c r="A360" s="19" t="s">
        <v>542</v>
      </c>
      <c r="B360" s="14" t="s">
        <v>543</v>
      </c>
      <c r="C360" s="14"/>
      <c r="D360" s="15">
        <v>271062.7</v>
      </c>
      <c r="E360" s="15">
        <v>269611.40000000002</v>
      </c>
      <c r="F360" s="15"/>
    </row>
    <row r="361" spans="1:6" s="5" customFormat="1" ht="115.5">
      <c r="A361" s="19" t="s">
        <v>544</v>
      </c>
      <c r="B361" s="14" t="s">
        <v>545</v>
      </c>
      <c r="C361" s="14"/>
      <c r="D361" s="15">
        <v>271062.7</v>
      </c>
      <c r="E361" s="15">
        <v>269611.40000000002</v>
      </c>
      <c r="F361" s="15"/>
    </row>
    <row r="362" spans="1:6" s="5" customFormat="1" ht="99">
      <c r="A362" s="37" t="s">
        <v>544</v>
      </c>
      <c r="B362" s="16" t="s">
        <v>546</v>
      </c>
      <c r="C362" s="16" t="s">
        <v>250</v>
      </c>
      <c r="D362" s="59">
        <v>271062.7</v>
      </c>
      <c r="E362" s="59">
        <v>269611.40000000002</v>
      </c>
      <c r="F362" s="59"/>
    </row>
    <row r="363" spans="1:6" s="5" customFormat="1" ht="82.5">
      <c r="A363" s="19" t="s">
        <v>547</v>
      </c>
      <c r="B363" s="14" t="s">
        <v>548</v>
      </c>
      <c r="C363" s="14"/>
      <c r="D363" s="15">
        <v>76764.100000000006</v>
      </c>
      <c r="E363" s="15">
        <v>317671</v>
      </c>
      <c r="F363" s="15"/>
    </row>
    <row r="364" spans="1:6" s="5" customFormat="1" ht="99">
      <c r="A364" s="19" t="s">
        <v>549</v>
      </c>
      <c r="B364" s="14" t="s">
        <v>550</v>
      </c>
      <c r="C364" s="14"/>
      <c r="D364" s="15">
        <v>76764.100000000006</v>
      </c>
      <c r="E364" s="15">
        <v>317671</v>
      </c>
      <c r="F364" s="15"/>
    </row>
    <row r="365" spans="1:6" s="5" customFormat="1" ht="82.5">
      <c r="A365" s="37" t="s">
        <v>549</v>
      </c>
      <c r="B365" s="16" t="s">
        <v>551</v>
      </c>
      <c r="C365" s="16" t="s">
        <v>257</v>
      </c>
      <c r="D365" s="59">
        <v>76764.100000000006</v>
      </c>
      <c r="E365" s="59">
        <v>317671</v>
      </c>
      <c r="F365" s="59"/>
    </row>
    <row r="366" spans="1:6" s="5" customFormat="1" ht="115.5">
      <c r="A366" s="19" t="s">
        <v>697</v>
      </c>
      <c r="B366" s="14" t="s">
        <v>821</v>
      </c>
      <c r="C366" s="14"/>
      <c r="D366" s="15"/>
      <c r="E366" s="15">
        <v>26089.3</v>
      </c>
      <c r="F366" s="15"/>
    </row>
    <row r="367" spans="1:6" s="5" customFormat="1" ht="99">
      <c r="A367" s="37" t="s">
        <v>697</v>
      </c>
      <c r="B367" s="16" t="s">
        <v>822</v>
      </c>
      <c r="C367" s="16" t="s">
        <v>263</v>
      </c>
      <c r="D367" s="59"/>
      <c r="E367" s="59">
        <v>26089.3</v>
      </c>
      <c r="F367" s="59"/>
    </row>
    <row r="368" spans="1:6" s="8" customFormat="1" ht="66">
      <c r="A368" s="19" t="s">
        <v>721</v>
      </c>
      <c r="B368" s="14" t="s">
        <v>823</v>
      </c>
      <c r="C368" s="14"/>
      <c r="D368" s="15">
        <v>310631.90000000002</v>
      </c>
      <c r="E368" s="15">
        <v>323864</v>
      </c>
      <c r="F368" s="15">
        <v>323864</v>
      </c>
    </row>
    <row r="369" spans="1:6" s="8" customFormat="1" ht="82.5">
      <c r="A369" s="19" t="s">
        <v>722</v>
      </c>
      <c r="B369" s="14" t="s">
        <v>824</v>
      </c>
      <c r="C369" s="14"/>
      <c r="D369" s="15">
        <v>310631.90000000002</v>
      </c>
      <c r="E369" s="15">
        <v>323864</v>
      </c>
      <c r="F369" s="15">
        <v>323864</v>
      </c>
    </row>
    <row r="370" spans="1:6" s="5" customFormat="1" ht="66">
      <c r="A370" s="37" t="s">
        <v>722</v>
      </c>
      <c r="B370" s="16" t="s">
        <v>825</v>
      </c>
      <c r="C370" s="16" t="s">
        <v>466</v>
      </c>
      <c r="D370" s="59">
        <v>310631.90000000002</v>
      </c>
      <c r="E370" s="59">
        <v>323864</v>
      </c>
      <c r="F370" s="59">
        <v>323864</v>
      </c>
    </row>
    <row r="371" spans="1:6" s="5" customFormat="1" ht="99">
      <c r="A371" s="19" t="s">
        <v>552</v>
      </c>
      <c r="B371" s="14" t="s">
        <v>553</v>
      </c>
      <c r="C371" s="14"/>
      <c r="D371" s="15"/>
      <c r="E371" s="15">
        <v>1229</v>
      </c>
      <c r="F371" s="15">
        <v>1229</v>
      </c>
    </row>
    <row r="372" spans="1:6" s="5" customFormat="1" ht="82.5">
      <c r="A372" s="37" t="s">
        <v>552</v>
      </c>
      <c r="B372" s="16" t="s">
        <v>554</v>
      </c>
      <c r="C372" s="16" t="s">
        <v>246</v>
      </c>
      <c r="D372" s="59"/>
      <c r="E372" s="59">
        <v>1229</v>
      </c>
      <c r="F372" s="59">
        <v>1229</v>
      </c>
    </row>
    <row r="373" spans="1:6" s="8" customFormat="1" ht="115.5">
      <c r="A373" s="19" t="s">
        <v>711</v>
      </c>
      <c r="B373" s="14" t="s">
        <v>826</v>
      </c>
      <c r="C373" s="14"/>
      <c r="D373" s="15">
        <v>17157.900000000001</v>
      </c>
      <c r="E373" s="15">
        <v>14370.6</v>
      </c>
      <c r="F373" s="15">
        <v>14370.6</v>
      </c>
    </row>
    <row r="374" spans="1:6" s="5" customFormat="1" ht="115.5">
      <c r="A374" s="37" t="s">
        <v>711</v>
      </c>
      <c r="B374" s="16" t="s">
        <v>827</v>
      </c>
      <c r="C374" s="16" t="s">
        <v>477</v>
      </c>
      <c r="D374" s="59">
        <v>17157.900000000001</v>
      </c>
      <c r="E374" s="59">
        <v>14370.6</v>
      </c>
      <c r="F374" s="59">
        <v>14370.6</v>
      </c>
    </row>
    <row r="375" spans="1:6" s="8" customFormat="1" ht="66">
      <c r="A375" s="19" t="s">
        <v>701</v>
      </c>
      <c r="B375" s="14" t="s">
        <v>828</v>
      </c>
      <c r="C375" s="14"/>
      <c r="D375" s="15">
        <v>108839.9</v>
      </c>
      <c r="E375" s="15">
        <v>144129.29999999999</v>
      </c>
      <c r="F375" s="15">
        <v>144129.29999999999</v>
      </c>
    </row>
    <row r="376" spans="1:6" s="5" customFormat="1" ht="82.5">
      <c r="A376" s="37" t="s">
        <v>701</v>
      </c>
      <c r="B376" s="16" t="s">
        <v>829</v>
      </c>
      <c r="C376" s="16" t="s">
        <v>246</v>
      </c>
      <c r="D376" s="59">
        <v>108839.9</v>
      </c>
      <c r="E376" s="59">
        <v>144129.29999999999</v>
      </c>
      <c r="F376" s="59">
        <v>144129.29999999999</v>
      </c>
    </row>
    <row r="377" spans="1:6" s="8" customFormat="1" ht="132">
      <c r="A377" s="19" t="s">
        <v>702</v>
      </c>
      <c r="B377" s="14" t="s">
        <v>830</v>
      </c>
      <c r="C377" s="14"/>
      <c r="D377" s="15">
        <v>105391.2</v>
      </c>
      <c r="E377" s="15">
        <v>105391.2</v>
      </c>
      <c r="F377" s="15"/>
    </row>
    <row r="378" spans="1:6" s="8" customFormat="1" ht="148.5">
      <c r="A378" s="19" t="s">
        <v>703</v>
      </c>
      <c r="B378" s="14" t="s">
        <v>831</v>
      </c>
      <c r="C378" s="14"/>
      <c r="D378" s="15">
        <v>105391.2</v>
      </c>
      <c r="E378" s="15">
        <v>105391.2</v>
      </c>
      <c r="F378" s="15"/>
    </row>
    <row r="379" spans="1:6" s="5" customFormat="1" ht="132">
      <c r="A379" s="37" t="s">
        <v>703</v>
      </c>
      <c r="B379" s="16" t="s">
        <v>832</v>
      </c>
      <c r="C379" s="16" t="s">
        <v>263</v>
      </c>
      <c r="D379" s="59">
        <v>105391.2</v>
      </c>
      <c r="E379" s="59">
        <v>105391.2</v>
      </c>
      <c r="F379" s="59"/>
    </row>
    <row r="380" spans="1:6" s="8" customFormat="1" ht="181.5">
      <c r="A380" s="19" t="s">
        <v>734</v>
      </c>
      <c r="B380" s="14" t="s">
        <v>833</v>
      </c>
      <c r="C380" s="14"/>
      <c r="D380" s="15">
        <v>108345</v>
      </c>
      <c r="E380" s="15">
        <v>562979</v>
      </c>
      <c r="F380" s="15">
        <v>17725.599999999999</v>
      </c>
    </row>
    <row r="381" spans="1:6" s="8" customFormat="1" ht="198">
      <c r="A381" s="19" t="s">
        <v>735</v>
      </c>
      <c r="B381" s="14" t="s">
        <v>834</v>
      </c>
      <c r="C381" s="14"/>
      <c r="D381" s="15">
        <v>108345</v>
      </c>
      <c r="E381" s="15">
        <v>562979</v>
      </c>
      <c r="F381" s="15">
        <v>17725.599999999999</v>
      </c>
    </row>
    <row r="382" spans="1:6" s="5" customFormat="1" ht="165">
      <c r="A382" s="60" t="s">
        <v>735</v>
      </c>
      <c r="B382" s="16" t="s">
        <v>835</v>
      </c>
      <c r="C382" s="16" t="s">
        <v>488</v>
      </c>
      <c r="D382" s="59">
        <v>108345</v>
      </c>
      <c r="E382" s="59">
        <v>562979</v>
      </c>
      <c r="F382" s="59">
        <v>17725.599999999999</v>
      </c>
    </row>
    <row r="383" spans="1:6" s="8" customFormat="1" ht="148.5">
      <c r="A383" s="19" t="s">
        <v>733</v>
      </c>
      <c r="B383" s="14" t="s">
        <v>836</v>
      </c>
      <c r="C383" s="14"/>
      <c r="D383" s="15">
        <v>201178</v>
      </c>
      <c r="E383" s="15">
        <v>201178</v>
      </c>
      <c r="F383" s="15"/>
    </row>
    <row r="384" spans="1:6" s="5" customFormat="1" ht="132">
      <c r="A384" s="37" t="s">
        <v>733</v>
      </c>
      <c r="B384" s="16" t="s">
        <v>837</v>
      </c>
      <c r="C384" s="16" t="s">
        <v>254</v>
      </c>
      <c r="D384" s="59">
        <v>201178</v>
      </c>
      <c r="E384" s="59">
        <v>201178</v>
      </c>
      <c r="F384" s="59"/>
    </row>
    <row r="385" spans="1:6" s="5" customFormat="1" ht="16.5">
      <c r="A385" s="19" t="s">
        <v>680</v>
      </c>
      <c r="B385" s="14" t="s">
        <v>838</v>
      </c>
      <c r="C385" s="14"/>
      <c r="D385" s="15"/>
      <c r="E385" s="15">
        <v>61180</v>
      </c>
      <c r="F385" s="15"/>
    </row>
    <row r="386" spans="1:6" s="5" customFormat="1" ht="33">
      <c r="A386" s="19" t="s">
        <v>681</v>
      </c>
      <c r="B386" s="14" t="s">
        <v>839</v>
      </c>
      <c r="C386" s="14"/>
      <c r="D386" s="15"/>
      <c r="E386" s="15">
        <v>61180</v>
      </c>
      <c r="F386" s="15"/>
    </row>
    <row r="387" spans="1:6" s="5" customFormat="1" ht="49.5">
      <c r="A387" s="37" t="s">
        <v>681</v>
      </c>
      <c r="B387" s="16" t="s">
        <v>840</v>
      </c>
      <c r="C387" s="16" t="s">
        <v>488</v>
      </c>
      <c r="D387" s="59"/>
      <c r="E387" s="59">
        <v>61180</v>
      </c>
      <c r="F387" s="59"/>
    </row>
    <row r="388" spans="1:6" s="10" customFormat="1" ht="33">
      <c r="A388" s="19" t="s">
        <v>555</v>
      </c>
      <c r="B388" s="14" t="s">
        <v>556</v>
      </c>
      <c r="C388" s="16"/>
      <c r="D388" s="15">
        <f>D391+D394+D396+D398+D401+D404+D407+D410+D413+D416+D419+D422+D425+D427+D430+D433+D436+D439+D442+D445+D448+D450</f>
        <v>3665864.6000000006</v>
      </c>
      <c r="E388" s="15">
        <f>E391+E394+E396+E398+E401+E404+E407+E410+E413+E416+E419+E422+E425+E427+E430+E433+E436+E439+E442+E445+E448+E450</f>
        <v>3684306.3999999994</v>
      </c>
      <c r="F388" s="15">
        <f>F391+F394+F396+F398+F401+F404+F407+F410+F413+F416+F419+F422+F425+F427+F430+F433+F436+F439+F442+F445+F448+F450</f>
        <v>3685795.7</v>
      </c>
    </row>
    <row r="389" spans="1:6" s="5" customFormat="1" ht="82.5">
      <c r="A389" s="19" t="s">
        <v>557</v>
      </c>
      <c r="B389" s="14" t="s">
        <v>558</v>
      </c>
      <c r="C389" s="14"/>
      <c r="D389" s="15">
        <v>20061.8</v>
      </c>
      <c r="E389" s="15">
        <v>21122.7</v>
      </c>
      <c r="F389" s="15">
        <v>21122.7</v>
      </c>
    </row>
    <row r="390" spans="1:6" s="5" customFormat="1" ht="99">
      <c r="A390" s="19" t="s">
        <v>559</v>
      </c>
      <c r="B390" s="14" t="s">
        <v>560</v>
      </c>
      <c r="C390" s="14"/>
      <c r="D390" s="15">
        <v>20061.8</v>
      </c>
      <c r="E390" s="15">
        <v>21122.7</v>
      </c>
      <c r="F390" s="15">
        <v>21122.7</v>
      </c>
    </row>
    <row r="391" spans="1:6" s="5" customFormat="1" ht="82.5">
      <c r="A391" s="37" t="s">
        <v>559</v>
      </c>
      <c r="B391" s="16" t="s">
        <v>561</v>
      </c>
      <c r="C391" s="16" t="s">
        <v>283</v>
      </c>
      <c r="D391" s="59">
        <v>20061.8</v>
      </c>
      <c r="E391" s="59">
        <v>21122.7</v>
      </c>
      <c r="F391" s="59">
        <v>21122.7</v>
      </c>
    </row>
    <row r="392" spans="1:6" s="5" customFormat="1" ht="115.5">
      <c r="A392" s="19" t="s">
        <v>562</v>
      </c>
      <c r="B392" s="14" t="s">
        <v>563</v>
      </c>
      <c r="C392" s="14"/>
      <c r="D392" s="15">
        <v>885.3</v>
      </c>
      <c r="E392" s="15">
        <v>4725.5</v>
      </c>
      <c r="F392" s="15">
        <v>4725.5</v>
      </c>
    </row>
    <row r="393" spans="1:6" s="5" customFormat="1" ht="132">
      <c r="A393" s="19" t="s">
        <v>564</v>
      </c>
      <c r="B393" s="14" t="s">
        <v>565</v>
      </c>
      <c r="C393" s="14"/>
      <c r="D393" s="15">
        <v>885.3</v>
      </c>
      <c r="E393" s="15">
        <v>4725.5</v>
      </c>
      <c r="F393" s="15">
        <v>4725.5</v>
      </c>
    </row>
    <row r="394" spans="1:6" s="5" customFormat="1" ht="115.5">
      <c r="A394" s="37" t="s">
        <v>564</v>
      </c>
      <c r="B394" s="16" t="s">
        <v>566</v>
      </c>
      <c r="C394" s="16" t="s">
        <v>192</v>
      </c>
      <c r="D394" s="59">
        <v>885.3</v>
      </c>
      <c r="E394" s="59">
        <v>4725.5</v>
      </c>
      <c r="F394" s="59">
        <v>4725.5</v>
      </c>
    </row>
    <row r="395" spans="1:6" s="5" customFormat="1" ht="82.5">
      <c r="A395" s="19" t="s">
        <v>567</v>
      </c>
      <c r="B395" s="14" t="s">
        <v>568</v>
      </c>
      <c r="C395" s="14"/>
      <c r="D395" s="15">
        <v>11679</v>
      </c>
      <c r="E395" s="15">
        <v>11683</v>
      </c>
      <c r="F395" s="15">
        <v>13172.3</v>
      </c>
    </row>
    <row r="396" spans="1:6" s="5" customFormat="1" ht="82.5">
      <c r="A396" s="37" t="s">
        <v>567</v>
      </c>
      <c r="B396" s="16" t="s">
        <v>569</v>
      </c>
      <c r="C396" s="16" t="s">
        <v>215</v>
      </c>
      <c r="D396" s="59">
        <v>11679</v>
      </c>
      <c r="E396" s="59">
        <v>11683</v>
      </c>
      <c r="F396" s="59">
        <v>13172.3</v>
      </c>
    </row>
    <row r="397" spans="1:6" s="5" customFormat="1" ht="82.5">
      <c r="A397" s="19" t="s">
        <v>570</v>
      </c>
      <c r="B397" s="14" t="s">
        <v>571</v>
      </c>
      <c r="C397" s="14"/>
      <c r="D397" s="15">
        <v>187906.7</v>
      </c>
      <c r="E397" s="15">
        <v>193182.1</v>
      </c>
      <c r="F397" s="15">
        <v>193182.1</v>
      </c>
    </row>
    <row r="398" spans="1:6" s="5" customFormat="1" ht="82.5">
      <c r="A398" s="37" t="s">
        <v>570</v>
      </c>
      <c r="B398" s="16" t="s">
        <v>572</v>
      </c>
      <c r="C398" s="16" t="s">
        <v>215</v>
      </c>
      <c r="D398" s="59">
        <v>187906.7</v>
      </c>
      <c r="E398" s="59">
        <v>193182.1</v>
      </c>
      <c r="F398" s="59">
        <v>193182.1</v>
      </c>
    </row>
    <row r="399" spans="1:6" s="5" customFormat="1" ht="115.5">
      <c r="A399" s="19" t="s">
        <v>573</v>
      </c>
      <c r="B399" s="14" t="s">
        <v>574</v>
      </c>
      <c r="C399" s="14"/>
      <c r="D399" s="15">
        <v>1704.3</v>
      </c>
      <c r="E399" s="15">
        <v>1643.2</v>
      </c>
      <c r="F399" s="15">
        <v>1643.2</v>
      </c>
    </row>
    <row r="400" spans="1:6" s="5" customFormat="1" ht="132">
      <c r="A400" s="19" t="s">
        <v>575</v>
      </c>
      <c r="B400" s="14" t="s">
        <v>576</v>
      </c>
      <c r="C400" s="14"/>
      <c r="D400" s="15">
        <v>1704.3</v>
      </c>
      <c r="E400" s="15">
        <v>1643.2</v>
      </c>
      <c r="F400" s="15">
        <v>1643.2</v>
      </c>
    </row>
    <row r="401" spans="1:6" s="5" customFormat="1" ht="115.5">
      <c r="A401" s="37" t="s">
        <v>575</v>
      </c>
      <c r="B401" s="16" t="s">
        <v>577</v>
      </c>
      <c r="C401" s="16" t="s">
        <v>265</v>
      </c>
      <c r="D401" s="59">
        <v>1704.3</v>
      </c>
      <c r="E401" s="59">
        <v>1643.2</v>
      </c>
      <c r="F401" s="59">
        <v>1643.2</v>
      </c>
    </row>
    <row r="402" spans="1:6" s="5" customFormat="1" ht="132">
      <c r="A402" s="19" t="s">
        <v>578</v>
      </c>
      <c r="B402" s="14" t="s">
        <v>579</v>
      </c>
      <c r="C402" s="14"/>
      <c r="D402" s="15">
        <v>31819.5</v>
      </c>
      <c r="E402" s="15">
        <v>33065.9</v>
      </c>
      <c r="F402" s="15">
        <v>33065.9</v>
      </c>
    </row>
    <row r="403" spans="1:6" s="5" customFormat="1" ht="148.5">
      <c r="A403" s="19" t="s">
        <v>580</v>
      </c>
      <c r="B403" s="14" t="s">
        <v>581</v>
      </c>
      <c r="C403" s="14"/>
      <c r="D403" s="15">
        <v>31819.5</v>
      </c>
      <c r="E403" s="15">
        <v>33065.9</v>
      </c>
      <c r="F403" s="15">
        <v>33065.9</v>
      </c>
    </row>
    <row r="404" spans="1:6" s="5" customFormat="1" ht="115.5">
      <c r="A404" s="37" t="s">
        <v>580</v>
      </c>
      <c r="B404" s="16" t="s">
        <v>582</v>
      </c>
      <c r="C404" s="16" t="s">
        <v>265</v>
      </c>
      <c r="D404" s="59">
        <v>31819.5</v>
      </c>
      <c r="E404" s="59">
        <v>33065.9</v>
      </c>
      <c r="F404" s="59">
        <v>33065.9</v>
      </c>
    </row>
    <row r="405" spans="1:6" s="5" customFormat="1" ht="148.5">
      <c r="A405" s="19" t="s">
        <v>583</v>
      </c>
      <c r="B405" s="14" t="s">
        <v>584</v>
      </c>
      <c r="C405" s="14"/>
      <c r="D405" s="15">
        <v>24619.5</v>
      </c>
      <c r="E405" s="15">
        <v>24609.5</v>
      </c>
      <c r="F405" s="15">
        <v>24609.5</v>
      </c>
    </row>
    <row r="406" spans="1:6" s="5" customFormat="1" ht="165">
      <c r="A406" s="19" t="s">
        <v>585</v>
      </c>
      <c r="B406" s="14" t="s">
        <v>586</v>
      </c>
      <c r="C406" s="14"/>
      <c r="D406" s="15">
        <v>24619.5</v>
      </c>
      <c r="E406" s="15">
        <v>24609.5</v>
      </c>
      <c r="F406" s="15">
        <v>24609.5</v>
      </c>
    </row>
    <row r="407" spans="1:6" s="5" customFormat="1" ht="148.5">
      <c r="A407" s="37" t="s">
        <v>585</v>
      </c>
      <c r="B407" s="16" t="s">
        <v>587</v>
      </c>
      <c r="C407" s="16" t="s">
        <v>265</v>
      </c>
      <c r="D407" s="59">
        <v>24619.5</v>
      </c>
      <c r="E407" s="59">
        <v>24609.5</v>
      </c>
      <c r="F407" s="59">
        <v>24609.5</v>
      </c>
    </row>
    <row r="408" spans="1:6" s="5" customFormat="1" ht="132">
      <c r="A408" s="19" t="s">
        <v>588</v>
      </c>
      <c r="B408" s="14" t="s">
        <v>589</v>
      </c>
      <c r="C408" s="14"/>
      <c r="D408" s="15">
        <v>122426.2</v>
      </c>
      <c r="E408" s="15">
        <v>127322.6</v>
      </c>
      <c r="F408" s="15">
        <v>127322.6</v>
      </c>
    </row>
    <row r="409" spans="1:6" s="5" customFormat="1" ht="148.5">
      <c r="A409" s="19" t="s">
        <v>590</v>
      </c>
      <c r="B409" s="14" t="s">
        <v>591</v>
      </c>
      <c r="C409" s="14"/>
      <c r="D409" s="15">
        <v>122426.2</v>
      </c>
      <c r="E409" s="15">
        <v>127322.6</v>
      </c>
      <c r="F409" s="15">
        <v>127322.6</v>
      </c>
    </row>
    <row r="410" spans="1:6" s="5" customFormat="1" ht="132">
      <c r="A410" s="37" t="s">
        <v>590</v>
      </c>
      <c r="B410" s="16" t="s">
        <v>592</v>
      </c>
      <c r="C410" s="16" t="s">
        <v>265</v>
      </c>
      <c r="D410" s="59">
        <v>122426.2</v>
      </c>
      <c r="E410" s="59">
        <v>127322.6</v>
      </c>
      <c r="F410" s="59">
        <v>127322.6</v>
      </c>
    </row>
    <row r="411" spans="1:6" s="8" customFormat="1" ht="115.5">
      <c r="A411" s="19" t="s">
        <v>593</v>
      </c>
      <c r="B411" s="14" t="s">
        <v>594</v>
      </c>
      <c r="C411" s="20"/>
      <c r="D411" s="15">
        <v>229.5</v>
      </c>
      <c r="E411" s="15">
        <v>237.8</v>
      </c>
      <c r="F411" s="15">
        <v>237.8</v>
      </c>
    </row>
    <row r="412" spans="1:6" s="8" customFormat="1" ht="132">
      <c r="A412" s="19" t="s">
        <v>595</v>
      </c>
      <c r="B412" s="14" t="s">
        <v>596</v>
      </c>
      <c r="C412" s="20"/>
      <c r="D412" s="15">
        <v>229.5</v>
      </c>
      <c r="E412" s="15">
        <v>237.8</v>
      </c>
      <c r="F412" s="15">
        <v>237.8</v>
      </c>
    </row>
    <row r="413" spans="1:6" s="5" customFormat="1" ht="115.5">
      <c r="A413" s="37" t="s">
        <v>595</v>
      </c>
      <c r="B413" s="16" t="s">
        <v>597</v>
      </c>
      <c r="C413" s="16" t="s">
        <v>265</v>
      </c>
      <c r="D413" s="59">
        <v>229.5</v>
      </c>
      <c r="E413" s="59">
        <v>237.8</v>
      </c>
      <c r="F413" s="59">
        <v>237.8</v>
      </c>
    </row>
    <row r="414" spans="1:6" s="5" customFormat="1" ht="49.5">
      <c r="A414" s="19" t="s">
        <v>598</v>
      </c>
      <c r="B414" s="14" t="s">
        <v>871</v>
      </c>
      <c r="C414" s="14"/>
      <c r="D414" s="15">
        <v>921194.3</v>
      </c>
      <c r="E414" s="15">
        <v>921173.7</v>
      </c>
      <c r="F414" s="15">
        <v>921173.7</v>
      </c>
    </row>
    <row r="415" spans="1:6" s="5" customFormat="1" ht="66">
      <c r="A415" s="19" t="s">
        <v>599</v>
      </c>
      <c r="B415" s="14" t="s">
        <v>872</v>
      </c>
      <c r="C415" s="14"/>
      <c r="D415" s="15">
        <v>921194.3</v>
      </c>
      <c r="E415" s="15">
        <v>921173.7</v>
      </c>
      <c r="F415" s="15">
        <v>921173.7</v>
      </c>
    </row>
    <row r="416" spans="1:6" s="5" customFormat="1" ht="66">
      <c r="A416" s="37" t="s">
        <v>599</v>
      </c>
      <c r="B416" s="16" t="s">
        <v>873</v>
      </c>
      <c r="C416" s="16" t="s">
        <v>265</v>
      </c>
      <c r="D416" s="59">
        <v>921194.3</v>
      </c>
      <c r="E416" s="59">
        <v>921173.7</v>
      </c>
      <c r="F416" s="59">
        <v>921173.7</v>
      </c>
    </row>
    <row r="417" spans="1:6" s="5" customFormat="1" ht="82.5">
      <c r="A417" s="19" t="s">
        <v>600</v>
      </c>
      <c r="B417" s="14" t="s">
        <v>874</v>
      </c>
      <c r="C417" s="14"/>
      <c r="D417" s="15">
        <v>10479.799999999999</v>
      </c>
      <c r="E417" s="15">
        <v>10899</v>
      </c>
      <c r="F417" s="15">
        <v>10899</v>
      </c>
    </row>
    <row r="418" spans="1:6" s="5" customFormat="1" ht="115.5">
      <c r="A418" s="19" t="s">
        <v>601</v>
      </c>
      <c r="B418" s="14" t="s">
        <v>875</v>
      </c>
      <c r="C418" s="14"/>
      <c r="D418" s="15">
        <v>10479.799999999999</v>
      </c>
      <c r="E418" s="15">
        <v>10899</v>
      </c>
      <c r="F418" s="15">
        <v>10899</v>
      </c>
    </row>
    <row r="419" spans="1:6" s="5" customFormat="1" ht="82.5">
      <c r="A419" s="37" t="s">
        <v>601</v>
      </c>
      <c r="B419" s="16" t="s">
        <v>876</v>
      </c>
      <c r="C419" s="16" t="s">
        <v>265</v>
      </c>
      <c r="D419" s="59">
        <v>10479.799999999999</v>
      </c>
      <c r="E419" s="59">
        <v>10899</v>
      </c>
      <c r="F419" s="59">
        <v>10899</v>
      </c>
    </row>
    <row r="420" spans="1:6" s="5" customFormat="1" ht="148.5">
      <c r="A420" s="19" t="s">
        <v>602</v>
      </c>
      <c r="B420" s="14" t="s">
        <v>877</v>
      </c>
      <c r="C420" s="14"/>
      <c r="D420" s="15">
        <v>6536.6</v>
      </c>
      <c r="E420" s="15">
        <v>6792.7</v>
      </c>
      <c r="F420" s="15">
        <v>6792.7</v>
      </c>
    </row>
    <row r="421" spans="1:6" s="5" customFormat="1" ht="165">
      <c r="A421" s="19" t="s">
        <v>603</v>
      </c>
      <c r="B421" s="14" t="s">
        <v>878</v>
      </c>
      <c r="C421" s="14"/>
      <c r="D421" s="15">
        <v>6536.6</v>
      </c>
      <c r="E421" s="15">
        <v>6792.7</v>
      </c>
      <c r="F421" s="15">
        <v>6792.7</v>
      </c>
    </row>
    <row r="422" spans="1:6" s="5" customFormat="1" ht="148.5">
      <c r="A422" s="37" t="s">
        <v>603</v>
      </c>
      <c r="B422" s="16" t="s">
        <v>879</v>
      </c>
      <c r="C422" s="16" t="s">
        <v>265</v>
      </c>
      <c r="D422" s="59">
        <v>6536.6</v>
      </c>
      <c r="E422" s="59">
        <v>6792.7</v>
      </c>
      <c r="F422" s="59">
        <v>6792.7</v>
      </c>
    </row>
    <row r="423" spans="1:6" s="5" customFormat="1" ht="99">
      <c r="A423" s="19" t="s">
        <v>604</v>
      </c>
      <c r="B423" s="14" t="s">
        <v>880</v>
      </c>
      <c r="C423" s="14"/>
      <c r="D423" s="15">
        <v>415.7</v>
      </c>
      <c r="E423" s="15">
        <v>415.7</v>
      </c>
      <c r="F423" s="15">
        <v>415.7</v>
      </c>
    </row>
    <row r="424" spans="1:6" s="5" customFormat="1" ht="115.5">
      <c r="A424" s="19" t="s">
        <v>605</v>
      </c>
      <c r="B424" s="14" t="s">
        <v>881</v>
      </c>
      <c r="C424" s="14"/>
      <c r="D424" s="15">
        <v>415.7</v>
      </c>
      <c r="E424" s="15">
        <v>415.7</v>
      </c>
      <c r="F424" s="15">
        <v>415.7</v>
      </c>
    </row>
    <row r="425" spans="1:6" s="5" customFormat="1" ht="115.5">
      <c r="A425" s="37" t="s">
        <v>605</v>
      </c>
      <c r="B425" s="16" t="s">
        <v>882</v>
      </c>
      <c r="C425" s="16" t="s">
        <v>265</v>
      </c>
      <c r="D425" s="59">
        <v>415.7</v>
      </c>
      <c r="E425" s="59">
        <v>415.7</v>
      </c>
      <c r="F425" s="59">
        <v>415.7</v>
      </c>
    </row>
    <row r="426" spans="1:6" s="5" customFormat="1" ht="99">
      <c r="A426" s="19" t="s">
        <v>606</v>
      </c>
      <c r="B426" s="14" t="s">
        <v>607</v>
      </c>
      <c r="C426" s="14"/>
      <c r="D426" s="15">
        <v>231476.3</v>
      </c>
      <c r="E426" s="15">
        <v>231943.3</v>
      </c>
      <c r="F426" s="15">
        <v>231943.3</v>
      </c>
    </row>
    <row r="427" spans="1:6" s="5" customFormat="1" ht="99">
      <c r="A427" s="37" t="s">
        <v>606</v>
      </c>
      <c r="B427" s="16" t="s">
        <v>608</v>
      </c>
      <c r="C427" s="16" t="s">
        <v>477</v>
      </c>
      <c r="D427" s="59">
        <v>231476.3</v>
      </c>
      <c r="E427" s="59">
        <v>231943.3</v>
      </c>
      <c r="F427" s="59">
        <v>231943.3</v>
      </c>
    </row>
    <row r="428" spans="1:6" s="5" customFormat="1" ht="198">
      <c r="A428" s="19" t="s">
        <v>609</v>
      </c>
      <c r="B428" s="14" t="s">
        <v>883</v>
      </c>
      <c r="C428" s="14"/>
      <c r="D428" s="15">
        <v>508170.1</v>
      </c>
      <c r="E428" s="15">
        <v>528051.69999999995</v>
      </c>
      <c r="F428" s="15">
        <v>528051.69999999995</v>
      </c>
    </row>
    <row r="429" spans="1:6" s="5" customFormat="1" ht="214.5">
      <c r="A429" s="19" t="s">
        <v>610</v>
      </c>
      <c r="B429" s="14" t="s">
        <v>884</v>
      </c>
      <c r="C429" s="14"/>
      <c r="D429" s="15">
        <v>508170.1</v>
      </c>
      <c r="E429" s="15">
        <v>528051.69999999995</v>
      </c>
      <c r="F429" s="15">
        <v>528051.69999999995</v>
      </c>
    </row>
    <row r="430" spans="1:6" s="5" customFormat="1" ht="181.5">
      <c r="A430" s="60" t="s">
        <v>610</v>
      </c>
      <c r="B430" s="16" t="s">
        <v>885</v>
      </c>
      <c r="C430" s="16" t="s">
        <v>265</v>
      </c>
      <c r="D430" s="59">
        <v>508170.1</v>
      </c>
      <c r="E430" s="59">
        <v>528051.69999999995</v>
      </c>
      <c r="F430" s="59">
        <v>528051.69999999995</v>
      </c>
    </row>
    <row r="431" spans="1:6" s="5" customFormat="1" ht="49.5">
      <c r="A431" s="19" t="s">
        <v>611</v>
      </c>
      <c r="B431" s="14" t="s">
        <v>612</v>
      </c>
      <c r="C431" s="14"/>
      <c r="D431" s="15">
        <v>6534</v>
      </c>
      <c r="E431" s="15">
        <v>6737.4</v>
      </c>
      <c r="F431" s="15">
        <v>6737.4</v>
      </c>
    </row>
    <row r="432" spans="1:6" s="5" customFormat="1" ht="66">
      <c r="A432" s="19" t="s">
        <v>613</v>
      </c>
      <c r="B432" s="14" t="s">
        <v>614</v>
      </c>
      <c r="C432" s="14"/>
      <c r="D432" s="15">
        <v>6534</v>
      </c>
      <c r="E432" s="15">
        <v>6737.4</v>
      </c>
      <c r="F432" s="15">
        <v>6737.4</v>
      </c>
    </row>
    <row r="433" spans="1:7" s="5" customFormat="1" ht="66">
      <c r="A433" s="37" t="s">
        <v>613</v>
      </c>
      <c r="B433" s="16" t="s">
        <v>615</v>
      </c>
      <c r="C433" s="16" t="s">
        <v>215</v>
      </c>
      <c r="D433" s="59">
        <v>6534</v>
      </c>
      <c r="E433" s="59">
        <v>6737.4</v>
      </c>
      <c r="F433" s="59">
        <v>6737.4</v>
      </c>
    </row>
    <row r="434" spans="1:7" s="5" customFormat="1" ht="165">
      <c r="A434" s="19" t="s">
        <v>616</v>
      </c>
      <c r="B434" s="14" t="s">
        <v>886</v>
      </c>
      <c r="C434" s="14"/>
      <c r="D434" s="15">
        <v>1136</v>
      </c>
      <c r="E434" s="15">
        <v>662.5</v>
      </c>
      <c r="F434" s="15">
        <v>662.5</v>
      </c>
      <c r="G434" s="7"/>
    </row>
    <row r="435" spans="1:7" s="5" customFormat="1" ht="181.5">
      <c r="A435" s="19" t="s">
        <v>617</v>
      </c>
      <c r="B435" s="14" t="s">
        <v>887</v>
      </c>
      <c r="C435" s="14"/>
      <c r="D435" s="15">
        <v>1136</v>
      </c>
      <c r="E435" s="15">
        <v>662.5</v>
      </c>
      <c r="F435" s="15">
        <v>662.5</v>
      </c>
      <c r="G435" s="7"/>
    </row>
    <row r="436" spans="1:7" s="5" customFormat="1" ht="165">
      <c r="A436" s="60" t="s">
        <v>617</v>
      </c>
      <c r="B436" s="16" t="s">
        <v>888</v>
      </c>
      <c r="C436" s="16" t="s">
        <v>215</v>
      </c>
      <c r="D436" s="59">
        <v>1136</v>
      </c>
      <c r="E436" s="59">
        <v>662.5</v>
      </c>
      <c r="F436" s="59">
        <v>662.5</v>
      </c>
    </row>
    <row r="437" spans="1:7" s="5" customFormat="1" ht="148.5">
      <c r="A437" s="19" t="s">
        <v>618</v>
      </c>
      <c r="B437" s="14" t="s">
        <v>889</v>
      </c>
      <c r="C437" s="14"/>
      <c r="D437" s="15">
        <v>19044.900000000001</v>
      </c>
      <c r="E437" s="15">
        <v>16796.599999999999</v>
      </c>
      <c r="F437" s="15">
        <v>16796.599999999999</v>
      </c>
    </row>
    <row r="438" spans="1:7" s="5" customFormat="1" ht="165">
      <c r="A438" s="19" t="s">
        <v>619</v>
      </c>
      <c r="B438" s="14" t="s">
        <v>890</v>
      </c>
      <c r="C438" s="14"/>
      <c r="D438" s="15">
        <v>19044.900000000001</v>
      </c>
      <c r="E438" s="15">
        <v>16796.599999999999</v>
      </c>
      <c r="F438" s="15">
        <v>16796.599999999999</v>
      </c>
    </row>
    <row r="439" spans="1:7" s="5" customFormat="1" ht="148.5">
      <c r="A439" s="60" t="s">
        <v>619</v>
      </c>
      <c r="B439" s="16" t="s">
        <v>891</v>
      </c>
      <c r="C439" s="16" t="s">
        <v>215</v>
      </c>
      <c r="D439" s="59">
        <v>19044.900000000001</v>
      </c>
      <c r="E439" s="59">
        <v>16796.599999999999</v>
      </c>
      <c r="F439" s="59">
        <v>16796.599999999999</v>
      </c>
    </row>
    <row r="440" spans="1:7" s="8" customFormat="1" ht="49.5">
      <c r="A440" s="19" t="s">
        <v>684</v>
      </c>
      <c r="B440" s="14" t="s">
        <v>892</v>
      </c>
      <c r="C440" s="14"/>
      <c r="D440" s="15">
        <v>19101.7</v>
      </c>
      <c r="E440" s="15"/>
      <c r="F440" s="15"/>
    </row>
    <row r="441" spans="1:7" s="8" customFormat="1" ht="66">
      <c r="A441" s="19" t="s">
        <v>685</v>
      </c>
      <c r="B441" s="14" t="s">
        <v>893</v>
      </c>
      <c r="C441" s="14"/>
      <c r="D441" s="15">
        <v>19101.7</v>
      </c>
      <c r="E441" s="15"/>
      <c r="F441" s="15"/>
    </row>
    <row r="442" spans="1:7" s="5" customFormat="1" ht="66">
      <c r="A442" s="37" t="s">
        <v>685</v>
      </c>
      <c r="B442" s="16" t="s">
        <v>894</v>
      </c>
      <c r="C442" s="16" t="s">
        <v>257</v>
      </c>
      <c r="D442" s="59">
        <v>19101.7</v>
      </c>
      <c r="E442" s="59"/>
      <c r="F442" s="59"/>
    </row>
    <row r="443" spans="1:7" s="5" customFormat="1" ht="214.5">
      <c r="A443" s="19" t="s">
        <v>682</v>
      </c>
      <c r="B443" s="14" t="s">
        <v>895</v>
      </c>
      <c r="C443" s="14"/>
      <c r="D443" s="15">
        <v>252830.5</v>
      </c>
      <c r="E443" s="15">
        <v>252830.5</v>
      </c>
      <c r="F443" s="15">
        <v>252830.5</v>
      </c>
    </row>
    <row r="444" spans="1:7" s="5" customFormat="1" ht="231">
      <c r="A444" s="19" t="s">
        <v>683</v>
      </c>
      <c r="B444" s="14" t="s">
        <v>896</v>
      </c>
      <c r="C444" s="14"/>
      <c r="D444" s="15">
        <v>252830.5</v>
      </c>
      <c r="E444" s="15">
        <v>252830.5</v>
      </c>
      <c r="F444" s="15">
        <v>252830.5</v>
      </c>
    </row>
    <row r="445" spans="1:7" s="5" customFormat="1" ht="198">
      <c r="A445" s="60" t="s">
        <v>683</v>
      </c>
      <c r="B445" s="16" t="s">
        <v>897</v>
      </c>
      <c r="C445" s="16" t="s">
        <v>263</v>
      </c>
      <c r="D445" s="59">
        <v>252830.5</v>
      </c>
      <c r="E445" s="59">
        <v>252830.5</v>
      </c>
      <c r="F445" s="59">
        <v>252830.5</v>
      </c>
    </row>
    <row r="446" spans="1:7" s="5" customFormat="1" ht="66">
      <c r="A446" s="19" t="s">
        <v>620</v>
      </c>
      <c r="B446" s="14" t="s">
        <v>621</v>
      </c>
      <c r="C446" s="14"/>
      <c r="D446" s="15">
        <v>1195702.7</v>
      </c>
      <c r="E446" s="15">
        <v>1195702.7</v>
      </c>
      <c r="F446" s="15">
        <v>1195702.7</v>
      </c>
    </row>
    <row r="447" spans="1:7" s="5" customFormat="1" ht="82.5">
      <c r="A447" s="19" t="s">
        <v>622</v>
      </c>
      <c r="B447" s="14" t="s">
        <v>623</v>
      </c>
      <c r="C447" s="14"/>
      <c r="D447" s="15">
        <v>1195702.7</v>
      </c>
      <c r="E447" s="15">
        <v>1195702.7</v>
      </c>
      <c r="F447" s="15">
        <v>1195702.7</v>
      </c>
    </row>
    <row r="448" spans="1:7" s="5" customFormat="1" ht="82.5">
      <c r="A448" s="37" t="s">
        <v>622</v>
      </c>
      <c r="B448" s="16" t="s">
        <v>624</v>
      </c>
      <c r="C448" s="16" t="s">
        <v>265</v>
      </c>
      <c r="D448" s="59">
        <v>1195702.7</v>
      </c>
      <c r="E448" s="59">
        <v>1195702.7</v>
      </c>
      <c r="F448" s="59">
        <v>1195702.7</v>
      </c>
    </row>
    <row r="449" spans="1:6" s="5" customFormat="1" ht="33">
      <c r="A449" s="19" t="s">
        <v>657</v>
      </c>
      <c r="B449" s="14" t="s">
        <v>898</v>
      </c>
      <c r="C449" s="14"/>
      <c r="D449" s="15">
        <v>91910.2</v>
      </c>
      <c r="E449" s="15">
        <v>94708.3</v>
      </c>
      <c r="F449" s="15">
        <v>94708.3</v>
      </c>
    </row>
    <row r="450" spans="1:6" s="5" customFormat="1" ht="33">
      <c r="A450" s="37" t="s">
        <v>657</v>
      </c>
      <c r="B450" s="16" t="s">
        <v>899</v>
      </c>
      <c r="C450" s="16" t="s">
        <v>283</v>
      </c>
      <c r="D450" s="59">
        <v>91910.2</v>
      </c>
      <c r="E450" s="59">
        <v>94708.3</v>
      </c>
      <c r="F450" s="59">
        <v>94708.3</v>
      </c>
    </row>
    <row r="451" spans="1:6" s="10" customFormat="1" ht="23.25" customHeight="1">
      <c r="A451" s="19" t="s">
        <v>625</v>
      </c>
      <c r="B451" s="14" t="s">
        <v>626</v>
      </c>
      <c r="C451" s="14"/>
      <c r="D451" s="15">
        <f>D453+D457++D459+D462+D465+D467+D470+D473+D476+D479+D482+D484+D487+D489+D492+D495+D498+D500+D455</f>
        <v>3520628.9</v>
      </c>
      <c r="E451" s="15">
        <f t="shared" ref="E451:F451" si="89">E453+E457++E459+E462+E465+E467+E470+E473+E476+E479+E482+E484+E487+E489+E492+E495+E498+E500+E455</f>
        <v>2419787.4</v>
      </c>
      <c r="F451" s="15">
        <f t="shared" si="89"/>
        <v>160821</v>
      </c>
    </row>
    <row r="452" spans="1:6" s="4" customFormat="1" ht="115.5">
      <c r="A452" s="19" t="s">
        <v>627</v>
      </c>
      <c r="B452" s="14" t="s">
        <v>628</v>
      </c>
      <c r="C452" s="14"/>
      <c r="D452" s="15">
        <v>56681.3</v>
      </c>
      <c r="E452" s="15">
        <v>56681.3</v>
      </c>
      <c r="F452" s="15">
        <v>56681.3</v>
      </c>
    </row>
    <row r="453" spans="1:6" s="4" customFormat="1" ht="115.5">
      <c r="A453" s="37" t="s">
        <v>627</v>
      </c>
      <c r="B453" s="16" t="s">
        <v>629</v>
      </c>
      <c r="C453" s="16" t="s">
        <v>192</v>
      </c>
      <c r="D453" s="59">
        <v>56681.3</v>
      </c>
      <c r="E453" s="59">
        <v>56681.3</v>
      </c>
      <c r="F453" s="59">
        <v>56681.3</v>
      </c>
    </row>
    <row r="454" spans="1:6" s="4" customFormat="1" ht="99">
      <c r="A454" s="19" t="s">
        <v>630</v>
      </c>
      <c r="B454" s="14" t="s">
        <v>631</v>
      </c>
      <c r="C454" s="14"/>
      <c r="D454" s="15">
        <v>6359.1</v>
      </c>
      <c r="E454" s="15">
        <v>6359.1</v>
      </c>
      <c r="F454" s="15">
        <v>6359.1</v>
      </c>
    </row>
    <row r="455" spans="1:6" s="4" customFormat="1" ht="99">
      <c r="A455" s="37" t="s">
        <v>630</v>
      </c>
      <c r="B455" s="16" t="s">
        <v>632</v>
      </c>
      <c r="C455" s="16" t="s">
        <v>192</v>
      </c>
      <c r="D455" s="59">
        <v>6359.1</v>
      </c>
      <c r="E455" s="59">
        <v>6359.1</v>
      </c>
      <c r="F455" s="59">
        <v>6359.1</v>
      </c>
    </row>
    <row r="456" spans="1:6" s="4" customFormat="1" ht="99">
      <c r="A456" s="19" t="s">
        <v>633</v>
      </c>
      <c r="B456" s="14" t="s">
        <v>634</v>
      </c>
      <c r="C456" s="14"/>
      <c r="D456" s="15">
        <v>86333.7</v>
      </c>
      <c r="E456" s="15">
        <v>86437</v>
      </c>
      <c r="F456" s="15">
        <v>86437</v>
      </c>
    </row>
    <row r="457" spans="1:6" s="4" customFormat="1" ht="82.5">
      <c r="A457" s="37" t="s">
        <v>633</v>
      </c>
      <c r="B457" s="16" t="s">
        <v>635</v>
      </c>
      <c r="C457" s="16" t="s">
        <v>263</v>
      </c>
      <c r="D457" s="59">
        <v>86333.7</v>
      </c>
      <c r="E457" s="59">
        <v>86437</v>
      </c>
      <c r="F457" s="59">
        <v>86437</v>
      </c>
    </row>
    <row r="458" spans="1:6" s="11" customFormat="1" ht="115.5">
      <c r="A458" s="19" t="s">
        <v>669</v>
      </c>
      <c r="B458" s="14" t="s">
        <v>841</v>
      </c>
      <c r="C458" s="14"/>
      <c r="D458" s="15">
        <v>167022.9</v>
      </c>
      <c r="E458" s="15">
        <v>199831.1</v>
      </c>
      <c r="F458" s="15"/>
    </row>
    <row r="459" spans="1:6" s="4" customFormat="1" ht="115.5">
      <c r="A459" s="37" t="s">
        <v>669</v>
      </c>
      <c r="B459" s="16" t="s">
        <v>842</v>
      </c>
      <c r="C459" s="16" t="s">
        <v>263</v>
      </c>
      <c r="D459" s="59">
        <v>167022.9</v>
      </c>
      <c r="E459" s="59">
        <v>199831.1</v>
      </c>
      <c r="F459" s="59"/>
    </row>
    <row r="460" spans="1:6" s="4" customFormat="1" ht="99">
      <c r="A460" s="19" t="s">
        <v>636</v>
      </c>
      <c r="B460" s="14" t="s">
        <v>637</v>
      </c>
      <c r="C460" s="14"/>
      <c r="D460" s="15">
        <v>110814.5</v>
      </c>
      <c r="E460" s="15">
        <v>178448.6</v>
      </c>
      <c r="F460" s="15"/>
    </row>
    <row r="461" spans="1:6" s="4" customFormat="1" ht="115.5">
      <c r="A461" s="19" t="s">
        <v>638</v>
      </c>
      <c r="B461" s="14" t="s">
        <v>639</v>
      </c>
      <c r="C461" s="14"/>
      <c r="D461" s="15">
        <v>110814.5</v>
      </c>
      <c r="E461" s="15">
        <v>178448.6</v>
      </c>
      <c r="F461" s="15"/>
    </row>
    <row r="462" spans="1:6" s="4" customFormat="1" ht="99">
      <c r="A462" s="37" t="s">
        <v>638</v>
      </c>
      <c r="B462" s="16" t="s">
        <v>640</v>
      </c>
      <c r="C462" s="16" t="s">
        <v>263</v>
      </c>
      <c r="D462" s="59">
        <v>110814.5</v>
      </c>
      <c r="E462" s="59">
        <v>178448.6</v>
      </c>
      <c r="F462" s="59"/>
    </row>
    <row r="463" spans="1:6" s="4" customFormat="1" ht="409.5">
      <c r="A463" s="19" t="s">
        <v>678</v>
      </c>
      <c r="B463" s="14" t="s">
        <v>843</v>
      </c>
      <c r="C463" s="14"/>
      <c r="D463" s="15">
        <v>4031.6</v>
      </c>
      <c r="E463" s="15">
        <v>4031.6</v>
      </c>
      <c r="F463" s="15">
        <v>4031.6</v>
      </c>
    </row>
    <row r="464" spans="1:6" s="4" customFormat="1" ht="409.5">
      <c r="A464" s="19" t="s">
        <v>679</v>
      </c>
      <c r="B464" s="14" t="s">
        <v>641</v>
      </c>
      <c r="C464" s="14"/>
      <c r="D464" s="15">
        <v>4031.6</v>
      </c>
      <c r="E464" s="15">
        <v>4031.6</v>
      </c>
      <c r="F464" s="15">
        <v>4031.6</v>
      </c>
    </row>
    <row r="465" spans="1:6" s="4" customFormat="1" ht="393.75" customHeight="1">
      <c r="A465" s="60" t="s">
        <v>679</v>
      </c>
      <c r="B465" s="16" t="s">
        <v>642</v>
      </c>
      <c r="C465" s="16" t="s">
        <v>263</v>
      </c>
      <c r="D465" s="59">
        <v>4031.6</v>
      </c>
      <c r="E465" s="59">
        <v>4031.6</v>
      </c>
      <c r="F465" s="59">
        <v>4031.6</v>
      </c>
    </row>
    <row r="466" spans="1:6" s="4" customFormat="1" ht="132">
      <c r="A466" s="19" t="s">
        <v>643</v>
      </c>
      <c r="B466" s="14" t="s">
        <v>644</v>
      </c>
      <c r="C466" s="14"/>
      <c r="D466" s="15">
        <v>711000</v>
      </c>
      <c r="E466" s="15"/>
      <c r="F466" s="15"/>
    </row>
    <row r="467" spans="1:6" s="4" customFormat="1" ht="115.5">
      <c r="A467" s="60" t="s">
        <v>643</v>
      </c>
      <c r="B467" s="16" t="s">
        <v>645</v>
      </c>
      <c r="C467" s="16" t="s">
        <v>267</v>
      </c>
      <c r="D467" s="59">
        <v>711000</v>
      </c>
      <c r="E467" s="59"/>
      <c r="F467" s="59"/>
    </row>
    <row r="468" spans="1:6" s="4" customFormat="1" ht="148.5">
      <c r="A468" s="19" t="s">
        <v>667</v>
      </c>
      <c r="B468" s="14" t="s">
        <v>844</v>
      </c>
      <c r="C468" s="14"/>
      <c r="D468" s="15">
        <v>4500</v>
      </c>
      <c r="E468" s="15">
        <v>8916.6</v>
      </c>
      <c r="F468" s="15"/>
    </row>
    <row r="469" spans="1:6" s="4" customFormat="1" ht="165">
      <c r="A469" s="19" t="s">
        <v>668</v>
      </c>
      <c r="B469" s="14" t="s">
        <v>845</v>
      </c>
      <c r="C469" s="14"/>
      <c r="D469" s="15">
        <v>4500</v>
      </c>
      <c r="E469" s="15">
        <v>8916.6</v>
      </c>
      <c r="F469" s="15"/>
    </row>
    <row r="470" spans="1:6" s="4" customFormat="1" ht="148.5">
      <c r="A470" s="37" t="s">
        <v>668</v>
      </c>
      <c r="B470" s="16" t="s">
        <v>846</v>
      </c>
      <c r="C470" s="16" t="s">
        <v>254</v>
      </c>
      <c r="D470" s="59">
        <v>4500</v>
      </c>
      <c r="E470" s="59">
        <v>8916.6</v>
      </c>
      <c r="F470" s="59"/>
    </row>
    <row r="471" spans="1:6" s="10" customFormat="1" ht="148.5">
      <c r="A471" s="19" t="s">
        <v>661</v>
      </c>
      <c r="B471" s="14" t="s">
        <v>847</v>
      </c>
      <c r="C471" s="14"/>
      <c r="D471" s="15">
        <v>550511.6</v>
      </c>
      <c r="E471" s="15">
        <v>550511.6</v>
      </c>
      <c r="F471" s="15"/>
    </row>
    <row r="472" spans="1:6" s="4" customFormat="1" ht="165">
      <c r="A472" s="19" t="s">
        <v>658</v>
      </c>
      <c r="B472" s="14" t="s">
        <v>848</v>
      </c>
      <c r="C472" s="14"/>
      <c r="D472" s="15">
        <v>550511.6</v>
      </c>
      <c r="E472" s="15">
        <v>550511.6</v>
      </c>
      <c r="F472" s="15"/>
    </row>
    <row r="473" spans="1:6" s="9" customFormat="1" ht="132">
      <c r="A473" s="37" t="s">
        <v>658</v>
      </c>
      <c r="B473" s="16" t="s">
        <v>659</v>
      </c>
      <c r="C473" s="16" t="s">
        <v>250</v>
      </c>
      <c r="D473" s="59">
        <v>550511.6</v>
      </c>
      <c r="E473" s="59">
        <v>550511.6</v>
      </c>
      <c r="F473" s="59"/>
    </row>
    <row r="474" spans="1:6" s="9" customFormat="1" ht="66">
      <c r="A474" s="19" t="s">
        <v>676</v>
      </c>
      <c r="B474" s="14" t="s">
        <v>849</v>
      </c>
      <c r="C474" s="14"/>
      <c r="D474" s="15">
        <v>1200000</v>
      </c>
      <c r="E474" s="15">
        <v>1200000</v>
      </c>
      <c r="F474" s="15"/>
    </row>
    <row r="475" spans="1:6" s="9" customFormat="1" ht="82.5">
      <c r="A475" s="19" t="s">
        <v>677</v>
      </c>
      <c r="B475" s="14" t="s">
        <v>850</v>
      </c>
      <c r="C475" s="14"/>
      <c r="D475" s="15">
        <v>1200000</v>
      </c>
      <c r="E475" s="15">
        <v>1200000</v>
      </c>
      <c r="F475" s="15"/>
    </row>
    <row r="476" spans="1:6" s="9" customFormat="1" ht="82.5">
      <c r="A476" s="37" t="s">
        <v>677</v>
      </c>
      <c r="B476" s="16" t="s">
        <v>851</v>
      </c>
      <c r="C476" s="16" t="s">
        <v>254</v>
      </c>
      <c r="D476" s="59">
        <v>1200000</v>
      </c>
      <c r="E476" s="59">
        <v>1200000</v>
      </c>
      <c r="F476" s="59"/>
    </row>
    <row r="477" spans="1:6" s="9" customFormat="1" ht="132">
      <c r="A477" s="19" t="s">
        <v>646</v>
      </c>
      <c r="B477" s="14" t="s">
        <v>647</v>
      </c>
      <c r="C477" s="14"/>
      <c r="D477" s="15">
        <v>340000</v>
      </c>
      <c r="E477" s="15"/>
      <c r="F477" s="15"/>
    </row>
    <row r="478" spans="1:6" s="9" customFormat="1" ht="148.5">
      <c r="A478" s="19" t="s">
        <v>648</v>
      </c>
      <c r="B478" s="14" t="s">
        <v>649</v>
      </c>
      <c r="C478" s="14"/>
      <c r="D478" s="15">
        <v>340000</v>
      </c>
      <c r="E478" s="15"/>
      <c r="F478" s="15"/>
    </row>
    <row r="479" spans="1:6" s="9" customFormat="1" ht="132">
      <c r="A479" s="37" t="s">
        <v>648</v>
      </c>
      <c r="B479" s="16" t="s">
        <v>650</v>
      </c>
      <c r="C479" s="16" t="s">
        <v>254</v>
      </c>
      <c r="D479" s="59">
        <v>340000</v>
      </c>
      <c r="E479" s="59"/>
      <c r="F479" s="59"/>
    </row>
    <row r="480" spans="1:6" s="9" customFormat="1" ht="115.5">
      <c r="A480" s="19" t="s">
        <v>664</v>
      </c>
      <c r="B480" s="14" t="s">
        <v>852</v>
      </c>
      <c r="C480" s="14"/>
      <c r="D480" s="15">
        <v>120000</v>
      </c>
      <c r="E480" s="15">
        <v>120000</v>
      </c>
      <c r="F480" s="15"/>
    </row>
    <row r="481" spans="1:6" s="9" customFormat="1" ht="148.5">
      <c r="A481" s="19" t="s">
        <v>665</v>
      </c>
      <c r="B481" s="14" t="s">
        <v>853</v>
      </c>
      <c r="C481" s="14"/>
      <c r="D481" s="15">
        <v>120000</v>
      </c>
      <c r="E481" s="15">
        <v>120000</v>
      </c>
      <c r="F481" s="15"/>
    </row>
    <row r="482" spans="1:6" s="9" customFormat="1" ht="132">
      <c r="A482" s="37" t="s">
        <v>665</v>
      </c>
      <c r="B482" s="16" t="s">
        <v>854</v>
      </c>
      <c r="C482" s="16" t="s">
        <v>254</v>
      </c>
      <c r="D482" s="59">
        <v>120000</v>
      </c>
      <c r="E482" s="59">
        <v>120000</v>
      </c>
      <c r="F482" s="59"/>
    </row>
    <row r="483" spans="1:6" s="9" customFormat="1" ht="313.5">
      <c r="A483" s="19" t="s">
        <v>666</v>
      </c>
      <c r="B483" s="14" t="s">
        <v>855</v>
      </c>
      <c r="C483" s="14"/>
      <c r="D483" s="15">
        <v>2086.5</v>
      </c>
      <c r="E483" s="15">
        <v>2086.5</v>
      </c>
      <c r="F483" s="15">
        <v>2086.5</v>
      </c>
    </row>
    <row r="484" spans="1:6" s="9" customFormat="1" ht="264">
      <c r="A484" s="60" t="s">
        <v>666</v>
      </c>
      <c r="B484" s="16" t="s">
        <v>856</v>
      </c>
      <c r="C484" s="16" t="s">
        <v>263</v>
      </c>
      <c r="D484" s="59">
        <v>2086.5</v>
      </c>
      <c r="E484" s="59">
        <v>2086.5</v>
      </c>
      <c r="F484" s="59">
        <v>2086.5</v>
      </c>
    </row>
    <row r="485" spans="1:6" s="9" customFormat="1" ht="148.5">
      <c r="A485" s="19" t="s">
        <v>672</v>
      </c>
      <c r="B485" s="14" t="s">
        <v>857</v>
      </c>
      <c r="C485" s="14"/>
      <c r="D485" s="15">
        <v>150000</v>
      </c>
      <c r="E485" s="15"/>
      <c r="F485" s="15"/>
    </row>
    <row r="486" spans="1:6" s="9" customFormat="1" ht="165">
      <c r="A486" s="19" t="s">
        <v>673</v>
      </c>
      <c r="B486" s="14" t="s">
        <v>858</v>
      </c>
      <c r="C486" s="14"/>
      <c r="D486" s="15">
        <v>150000</v>
      </c>
      <c r="E486" s="15"/>
      <c r="F486" s="15"/>
    </row>
    <row r="487" spans="1:6" s="9" customFormat="1" ht="148.5">
      <c r="A487" s="60" t="s">
        <v>673</v>
      </c>
      <c r="B487" s="16" t="s">
        <v>859</v>
      </c>
      <c r="C487" s="16" t="s">
        <v>466</v>
      </c>
      <c r="D487" s="59">
        <v>150000</v>
      </c>
      <c r="E487" s="59"/>
      <c r="F487" s="59"/>
    </row>
    <row r="488" spans="1:6" s="9" customFormat="1" ht="115.5">
      <c r="A488" s="19" t="s">
        <v>662</v>
      </c>
      <c r="B488" s="14" t="s">
        <v>860</v>
      </c>
      <c r="C488" s="14"/>
      <c r="D488" s="15">
        <v>803.8</v>
      </c>
      <c r="E488" s="15"/>
      <c r="F488" s="15"/>
    </row>
    <row r="489" spans="1:6" s="9" customFormat="1" ht="99">
      <c r="A489" s="60" t="s">
        <v>662</v>
      </c>
      <c r="B489" s="16" t="s">
        <v>861</v>
      </c>
      <c r="C489" s="16" t="s">
        <v>246</v>
      </c>
      <c r="D489" s="59">
        <v>803.8</v>
      </c>
      <c r="E489" s="59"/>
      <c r="F489" s="59"/>
    </row>
    <row r="490" spans="1:6" s="9" customFormat="1" ht="66">
      <c r="A490" s="19" t="s">
        <v>670</v>
      </c>
      <c r="B490" s="14" t="s">
        <v>862</v>
      </c>
      <c r="C490" s="14"/>
      <c r="D490" s="15"/>
      <c r="E490" s="15">
        <v>1000</v>
      </c>
      <c r="F490" s="15"/>
    </row>
    <row r="491" spans="1:6" s="9" customFormat="1" ht="82.5">
      <c r="A491" s="19" t="s">
        <v>671</v>
      </c>
      <c r="B491" s="14" t="s">
        <v>863</v>
      </c>
      <c r="C491" s="14"/>
      <c r="D491" s="15"/>
      <c r="E491" s="15">
        <v>1000</v>
      </c>
      <c r="F491" s="15"/>
    </row>
    <row r="492" spans="1:6" s="9" customFormat="1" ht="66">
      <c r="A492" s="60" t="s">
        <v>671</v>
      </c>
      <c r="B492" s="16" t="s">
        <v>864</v>
      </c>
      <c r="C492" s="16" t="s">
        <v>267</v>
      </c>
      <c r="D492" s="59"/>
      <c r="E492" s="59">
        <v>1000</v>
      </c>
      <c r="F492" s="59"/>
    </row>
    <row r="493" spans="1:6" s="9" customFormat="1" ht="66">
      <c r="A493" s="19" t="s">
        <v>674</v>
      </c>
      <c r="B493" s="14" t="s">
        <v>865</v>
      </c>
      <c r="C493" s="14"/>
      <c r="D493" s="15">
        <v>10000</v>
      </c>
      <c r="E493" s="15">
        <v>5000</v>
      </c>
      <c r="F493" s="15">
        <v>5000</v>
      </c>
    </row>
    <row r="494" spans="1:6" s="9" customFormat="1" ht="82.5">
      <c r="A494" s="19" t="s">
        <v>675</v>
      </c>
      <c r="B494" s="14" t="s">
        <v>866</v>
      </c>
      <c r="C494" s="14"/>
      <c r="D494" s="15">
        <v>10000</v>
      </c>
      <c r="E494" s="15">
        <v>5000</v>
      </c>
      <c r="F494" s="15">
        <v>5000</v>
      </c>
    </row>
    <row r="495" spans="1:6" s="9" customFormat="1" ht="82.5">
      <c r="A495" s="60" t="s">
        <v>675</v>
      </c>
      <c r="B495" s="16" t="s">
        <v>867</v>
      </c>
      <c r="C495" s="16" t="s">
        <v>267</v>
      </c>
      <c r="D495" s="59">
        <v>10000</v>
      </c>
      <c r="E495" s="59">
        <v>5000</v>
      </c>
      <c r="F495" s="59">
        <v>5000</v>
      </c>
    </row>
    <row r="496" spans="1:6" s="9" customFormat="1" ht="132">
      <c r="A496" s="19" t="s">
        <v>651</v>
      </c>
      <c r="B496" s="14" t="s">
        <v>868</v>
      </c>
      <c r="C496" s="14"/>
      <c r="D496" s="15">
        <v>258.39999999999998</v>
      </c>
      <c r="E496" s="15">
        <v>258.5</v>
      </c>
      <c r="F496" s="15"/>
    </row>
    <row r="497" spans="1:6" s="9" customFormat="1" ht="165">
      <c r="A497" s="19" t="s">
        <v>652</v>
      </c>
      <c r="B497" s="14" t="s">
        <v>653</v>
      </c>
      <c r="C497" s="14"/>
      <c r="D497" s="15">
        <v>258.39999999999998</v>
      </c>
      <c r="E497" s="15">
        <v>258.5</v>
      </c>
      <c r="F497" s="15"/>
    </row>
    <row r="498" spans="1:6" s="9" customFormat="1" ht="148.5">
      <c r="A498" s="60" t="s">
        <v>652</v>
      </c>
      <c r="B498" s="16" t="s">
        <v>654</v>
      </c>
      <c r="C498" s="16" t="s">
        <v>263</v>
      </c>
      <c r="D498" s="59">
        <v>258.39999999999998</v>
      </c>
      <c r="E498" s="59">
        <v>258.5</v>
      </c>
      <c r="F498" s="59"/>
    </row>
    <row r="499" spans="1:6" s="9" customFormat="1" ht="115.5">
      <c r="A499" s="19" t="s">
        <v>663</v>
      </c>
      <c r="B499" s="14" t="s">
        <v>869</v>
      </c>
      <c r="C499" s="14"/>
      <c r="D499" s="15">
        <v>225.5</v>
      </c>
      <c r="E499" s="15">
        <v>225.5</v>
      </c>
      <c r="F499" s="15">
        <v>225.5</v>
      </c>
    </row>
    <row r="500" spans="1:6" s="9" customFormat="1" ht="99">
      <c r="A500" s="60" t="s">
        <v>663</v>
      </c>
      <c r="B500" s="16" t="s">
        <v>870</v>
      </c>
      <c r="C500" s="16" t="s">
        <v>263</v>
      </c>
      <c r="D500" s="59">
        <v>225.5</v>
      </c>
      <c r="E500" s="59">
        <v>225.5</v>
      </c>
      <c r="F500" s="59">
        <v>225.5</v>
      </c>
    </row>
    <row r="501" spans="1:6" s="6" customFormat="1" ht="22.9" customHeight="1">
      <c r="A501" s="62" t="s">
        <v>655</v>
      </c>
      <c r="B501" s="63"/>
      <c r="C501" s="63"/>
      <c r="D501" s="64">
        <f>D5+D227</f>
        <v>64566011.409999989</v>
      </c>
      <c r="E501" s="64">
        <f t="shared" ref="E501:F501" si="90">E5+E227</f>
        <v>64564892.130000003</v>
      </c>
      <c r="F501" s="65">
        <f t="shared" si="90"/>
        <v>63126291.700000003</v>
      </c>
    </row>
  </sheetData>
  <mergeCells count="6">
    <mergeCell ref="A73:A75"/>
    <mergeCell ref="D3:F3"/>
    <mergeCell ref="A3:A4"/>
    <mergeCell ref="B3:B4"/>
    <mergeCell ref="A1:F1"/>
    <mergeCell ref="C3:C4"/>
  </mergeCells>
  <pageMargins left="0.78740157480314965" right="0.39370078740157483" top="0.78740157480314965" bottom="0.78740157480314965" header="0" footer="0"/>
  <pageSetup paperSize="9" scale="50" orientation="portrait" r:id="rId1"/>
  <headerFooter alignWithMargins="0"/>
  <rowBreaks count="6" manualBreakCount="6">
    <brk id="82" max="5" man="1"/>
    <brk id="87" max="5" man="1"/>
    <brk id="98" max="5" man="1"/>
    <brk id="112" max="16383" man="1"/>
    <brk id="181" max="5" man="1"/>
    <brk id="2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Планирование доходов</vt:lpstr>
      <vt:lpstr>'Планирование доходов'!FIO</vt:lpstr>
      <vt:lpstr>'Планирование доходов'!SIGN</vt:lpstr>
      <vt:lpstr>'Планирование доходов'!Заголовки_для_печати</vt:lpstr>
      <vt:lpstr>'Планирование доходов'!Область_печати</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Arseniy Gshyan</dc:creator>
  <cp:lastModifiedBy>U152</cp:lastModifiedBy>
  <cp:lastPrinted>2020-10-20T10:06:23Z</cp:lastPrinted>
  <dcterms:created xsi:type="dcterms:W3CDTF">2002-03-11T10:22:12Z</dcterms:created>
  <dcterms:modified xsi:type="dcterms:W3CDTF">2020-10-20T10:07:20Z</dcterms:modified>
</cp:coreProperties>
</file>